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alanların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<sst xmlns="http://schemas.openxmlformats.org/spreadsheetml/2006/main" count="129" uniqueCount="101">
  <si>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</si>
  <si>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</si>
  <si>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</si>
  <si>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</si>
  <si>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</si>
  <si>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</si>
  <si>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</si>
  <si>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</si>
  <si>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</si>
  <si>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</si>
  <si>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</si>
  <si>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</si>
  <si>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</si>
  <si>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</si>
  <si>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</si>
  <si>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</si>
  <si>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</si>
  <si>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</si>
  <si>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</si>
  <si>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</si>
  <si>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</si>
  <si>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</si>
  <si>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</si>
  <si>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</si>
  <si>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</si>
  <si>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</si>
  <si>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</si>
  <si>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</si>
  <si>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</si>
  <si>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</si>
  <si>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</si>
  <si>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</si>
  <si>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</si>
  <si>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</si>
  <si>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</si>
  <si>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</si>
  <si>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</si>
  <si>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</si>
  <si>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</si>
  <si>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</si>
  <si>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</si>
  <si>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</si>
  <si>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</si>
  <si>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</si>
  <si>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</si>
  <si>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</si>
  <si>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</si>
  <si>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</si>
  <si>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</si>
  <si>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</si>
  <si>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</si>
  <si>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</si>
  <si>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</si>
  <si>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</si>
  <si>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</si>
  <si>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</si>
  <si>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</si>
  <si>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</si>
  <si>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</si>
  <si>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</si>
  <si>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</si>
  <si>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</si>
  <si>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</si>
  <si>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</si>
  <si>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</si>
  <si>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</si>
  <si>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</si>
  <si>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</si>
  <si>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</si>
  <si>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</si>
  <si>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</si>
  <si>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</si>
  <si>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</si>
  <si>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</si>
  <si>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</si>
  <si>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</si>
  <si>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</si>
  <si>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</si>
  <si>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</si>
  <si>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</si>
  <si>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</si>
  <si>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</si>
  <si>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</si>
  <si>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</si>
  <si>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</si>
  <si>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</si>
  <si>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</si>
  <si>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t>
  </si>
  <si>
    <t>Destekleme ve 
Yetiştirme Kursu</t>
  </si>
  <si>
    <t>: b) 23.08.2015 tarih ve 29454 sayılı Resmi Gazetede yayımlanan  Kamu Görevlilerinin Geneline ve Hizmet Kollarına Yönelik Mali ve Sosyal Haklara ilişkin 3. Dönem Toplu Sözleşme.</t>
  </si>
  <si>
    <t>Nöbet Görevi</t>
  </si>
  <si>
    <t>ALMUS KAYMAKAMLIĞI</t>
  </si>
  <si>
    <t>KAYMAKAMLIK MAKAMINA</t>
  </si>
  <si>
    <t>Nuri YILDIZ</t>
  </si>
  <si>
    <t>………………..Okulu Müdürlüğü</t>
  </si>
  <si>
    <t>İsmail UYAR</t>
  </si>
  <si>
    <t>Şube Müdürü</t>
  </si>
  <si>
    <t>İlçe Milli Eğitim Müdürü</t>
  </si>
  <si>
    <t>…..../……../ 2018</t>
  </si>
  <si>
    <t>2018-2019  EĞİTİM ÖĞRETİM YILI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</si>
  <si>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maaş kat sayısı x 140 gündüz ücreti , gece her bir ders saati karşılığı bürüt maaş kat sayısı x 150. Arz ederim.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</si>
</sst>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43"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44"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41"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xfId="42"/>
    <cellStyle name="Comma [0]" xfId="43"/>
    <cellStyle name="Comma" xfId="44"/>
    <cellStyle name="Comma [0]" xfId="45"/>
    <cellStyle name="Comma_ANA" xfId="46"/>
    <cellStyle name="Comma0" xfId="47"/>
    <cellStyle name="Currency" xfId="48"/>
    <cellStyle name="Currency [0]" xfId="49"/>
    <cellStyle name="Currency_ANA" xfId="50"/>
    <cellStyle name="Currency0" xfId="51"/>
    <cellStyle name="Çıkış" xfId="52"/>
    <cellStyle name="Date" xfId="53"/>
    <cellStyle name="Fixed" xfId="54"/>
    <cellStyle name="Giriş" xfId="55"/>
    <cellStyle name="Heading 1" xfId="56"/>
    <cellStyle name="Heading 2" xfId="57"/>
    <cellStyle name="Heading1" xfId="58"/>
    <cellStyle name="Heading2" xfId="59"/>
    <cellStyle name="Hesaplama" xfId="60"/>
    <cellStyle name="İşaretli Hücre" xfId="61"/>
    <cellStyle name="İyi" xfId="62"/>
    <cellStyle name="Followed Hyperlink" xfId="63"/>
    <cellStyle name="Hyperlink" xfId="64"/>
    <cellStyle name="Kötü" xfId="65"/>
    <cellStyle name="Not" xfId="66"/>
    <cellStyle name="Nötr" xfId="67"/>
    <cellStyle name="Currency" xfId="68"/>
    <cellStyle name="Currency [0]" xfId="69"/>
    <cellStyle name="Percent" xfId="70"/>
    <cellStyle name="Toplam" xfId="71"/>
    <cellStyle name="Total" xfId="72"/>
    <cellStyle name="Uyarı Metni"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AA27" sqref="AA27"/>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6" t="s">
        <v>91</v>
      </c>
      <c r="G7" s="146"/>
      <c r="H7" s="146"/>
      <c r="I7" s="146"/>
      <c r="J7" s="146"/>
      <c r="K7" s="146"/>
      <c r="L7" s="146"/>
      <c r="M7" s="146"/>
      <c r="N7" s="146"/>
      <c r="O7" s="146"/>
      <c r="P7" s="146"/>
      <c r="Q7" s="146"/>
      <c r="R7" s="146"/>
      <c r="S7" s="146"/>
      <c r="T7" s="146"/>
      <c r="U7" s="146"/>
      <c r="V7" s="146"/>
      <c r="W7" s="146"/>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6" t="s">
        <v>94</v>
      </c>
      <c r="G8" s="146"/>
      <c r="H8" s="146"/>
      <c r="I8" s="146"/>
      <c r="J8" s="146"/>
      <c r="K8" s="146"/>
      <c r="L8" s="146"/>
      <c r="M8" s="146"/>
      <c r="N8" s="146"/>
      <c r="O8" s="146"/>
      <c r="P8" s="146"/>
      <c r="Q8" s="146"/>
      <c r="R8" s="146"/>
      <c r="S8" s="146"/>
      <c r="T8" s="146"/>
      <c r="U8" s="146"/>
      <c r="V8" s="146"/>
      <c r="W8" s="14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7" t="s">
        <v>86</v>
      </c>
      <c r="D10" s="147"/>
      <c r="E10" s="14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7" t="s">
        <v>81</v>
      </c>
      <c r="D11" s="14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87</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6" t="s">
        <v>92</v>
      </c>
      <c r="G13" s="146"/>
      <c r="H13" s="146"/>
      <c r="I13" s="146"/>
      <c r="J13" s="146"/>
      <c r="K13" s="146"/>
      <c r="L13" s="146"/>
      <c r="M13" s="146"/>
      <c r="N13" s="146"/>
      <c r="O13" s="146"/>
      <c r="P13" s="146"/>
      <c r="Q13" s="146"/>
      <c r="R13" s="146"/>
      <c r="S13" s="146"/>
      <c r="T13" s="146"/>
      <c r="U13" s="146"/>
      <c r="V13" s="146"/>
      <c r="W13" s="14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7" t="s">
        <v>85</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6.5" customHeight="1">
      <c r="A17" s="51"/>
      <c r="B17" s="51"/>
      <c r="C17" s="147" t="s">
        <v>89</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7" t="s">
        <v>100</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40" ht="16.5" customHeight="1">
      <c r="A21" s="51"/>
      <c r="B21" s="51"/>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5.25" customHeight="1">
      <c r="A22" s="51"/>
      <c r="B22" s="5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7" t="s">
        <v>84</v>
      </c>
      <c r="AL23" s="177"/>
      <c r="AM23" s="177"/>
      <c r="AN23" s="177"/>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8" t="s">
        <v>98</v>
      </c>
      <c r="D25" s="178"/>
      <c r="E25" s="58"/>
      <c r="F25" s="58"/>
      <c r="G25" s="58"/>
      <c r="H25" s="54"/>
      <c r="I25" s="178"/>
      <c r="J25" s="17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7" t="s">
        <v>70</v>
      </c>
      <c r="AL25" s="177"/>
      <c r="AM25" s="177"/>
      <c r="AN25" s="177"/>
    </row>
    <row r="26" spans="1:40" ht="16.5" customHeight="1">
      <c r="A26" s="51"/>
      <c r="B26" s="51"/>
      <c r="C26" s="158" t="s">
        <v>95</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c r="D27" s="158"/>
      <c r="E27" s="60"/>
      <c r="F27" s="60"/>
      <c r="G27" s="60"/>
      <c r="H27" s="54"/>
      <c r="I27" s="58"/>
      <c r="J27" s="178" t="s">
        <v>79</v>
      </c>
      <c r="K27" s="178"/>
      <c r="L27" s="178"/>
      <c r="M27" s="178"/>
      <c r="N27" s="178"/>
      <c r="O27" s="178"/>
      <c r="P27" s="178"/>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t="s">
        <v>96</v>
      </c>
      <c r="D28" s="158"/>
      <c r="E28" s="60"/>
      <c r="F28" s="60"/>
      <c r="G28" s="60"/>
      <c r="H28" s="54"/>
      <c r="I28" s="58"/>
      <c r="J28" s="178" t="s">
        <v>98</v>
      </c>
      <c r="K28" s="178"/>
      <c r="L28" s="178"/>
      <c r="M28" s="178"/>
      <c r="N28" s="178"/>
      <c r="O28" s="178"/>
      <c r="P28" s="178"/>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8" t="s">
        <v>93</v>
      </c>
      <c r="K29" s="178"/>
      <c r="L29" s="178"/>
      <c r="M29" s="178"/>
      <c r="N29" s="178"/>
      <c r="O29" s="178"/>
      <c r="P29" s="17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8" t="s">
        <v>97</v>
      </c>
      <c r="K30" s="178"/>
      <c r="L30" s="178"/>
      <c r="M30" s="178"/>
      <c r="N30" s="178"/>
      <c r="O30" s="178"/>
      <c r="P30" s="178"/>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78"/>
      <c r="K31" s="178"/>
      <c r="L31" s="178"/>
      <c r="M31" s="178"/>
      <c r="N31" s="178"/>
      <c r="O31" s="178"/>
      <c r="P31" s="17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1" t="s">
        <v>99</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50" t="s">
        <v>88</v>
      </c>
      <c r="AI36" s="148" t="s">
        <v>90</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51"/>
      <c r="AI37" s="149"/>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2"/>
      <c r="AI38" s="149"/>
      <c r="AJ38" s="208"/>
      <c r="AK38" s="209"/>
      <c r="AL38" s="197"/>
      <c r="AM38" s="160"/>
      <c r="AN38" s="160"/>
      <c r="AO38" s="10"/>
      <c r="AP38" s="10"/>
      <c r="AQ38" s="10"/>
      <c r="AR38" s="10"/>
      <c r="AS38" s="10"/>
      <c r="AT38" s="10"/>
      <c r="AU38" s="179" t="s">
        <v>51</v>
      </c>
      <c r="AV38" s="179"/>
      <c r="AW38" s="13"/>
      <c r="AX38" s="180" t="s">
        <v>52</v>
      </c>
      <c r="AY38" s="180"/>
      <c r="AZ38" s="179" t="s">
        <v>51</v>
      </c>
      <c r="BA38" s="179"/>
      <c r="BB38" s="180" t="s">
        <v>52</v>
      </c>
      <c r="BC38" s="180"/>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7"/>
      <c r="R40" s="84"/>
      <c r="S40" s="137"/>
      <c r="T40" s="84"/>
      <c r="U40" s="84"/>
      <c r="V40" s="84"/>
      <c r="W40" s="84"/>
      <c r="X40" s="84"/>
      <c r="Y40" s="84"/>
      <c r="Z40" s="84"/>
      <c r="AA40" s="84"/>
      <c r="AB40" s="84"/>
      <c r="AC40" s="137"/>
      <c r="AD40" s="84"/>
      <c r="AE40" s="84"/>
      <c r="AF40" s="84"/>
      <c r="AG40" s="137"/>
      <c r="AH40" s="137"/>
      <c r="AI40" s="137"/>
      <c r="AJ40" s="100"/>
      <c r="AK40" s="84"/>
      <c r="AL40" s="137"/>
      <c r="AM40" s="174"/>
      <c r="AN40" s="182"/>
      <c r="AO40" s="32"/>
      <c r="AP40" s="154">
        <f>IF(SUM(J40:J43)&lt;=6,SUM(J40:J43),IF(SUM(J40:J43)&gt;=6,"6",0))</f>
        <v>0</v>
      </c>
      <c r="AQ40" s="141">
        <f>IF(AP40&gt;=6,0,IF(SUM(K40:K43)&lt;=6,SUM(K40:K43),IF(SUM(K40:K43)&gt;=6,"6",0)))</f>
        <v>0</v>
      </c>
      <c r="AR40" s="145">
        <f>AP40</f>
        <v>0</v>
      </c>
      <c r="AS40" s="141">
        <f>AQ40</f>
        <v>0</v>
      </c>
      <c r="AT40" s="153">
        <f>AR40+AS40</f>
        <v>0</v>
      </c>
      <c r="AU40" s="145">
        <f>IF(AT40&lt;=6,AR40,"")</f>
        <v>0</v>
      </c>
      <c r="AV40" s="141">
        <f>IF(AT40&lt;=6,AS40,"")</f>
        <v>0</v>
      </c>
      <c r="AW40" s="140">
        <f>AT40-6</f>
        <v>-6</v>
      </c>
      <c r="AX40" s="145">
        <f>IF(AT40&gt;6,AR40,"")</f>
      </c>
      <c r="AY40" s="141">
        <f>IF(AU40&gt;6,AS40-AW40,"")</f>
      </c>
      <c r="AZ40" s="145">
        <f>IF(AR40&lt;=6,"")</f>
      </c>
      <c r="BA40" s="141">
        <f>IF(AR40&lt;=6,"")</f>
      </c>
      <c r="BB40" s="145">
        <f>IF(AX40&gt;6,AU40-6,"")</f>
        <v>-6</v>
      </c>
      <c r="BC40" s="141"/>
      <c r="BD40" s="145">
        <f>SUM(J40:J43)</f>
        <v>0</v>
      </c>
      <c r="BE40" s="145">
        <f>BD40-V40</f>
        <v>0</v>
      </c>
      <c r="BF40" s="141">
        <f>SUM(K40:K43)</f>
        <v>0</v>
      </c>
      <c r="BG40" s="156">
        <f>BF40-W40</f>
        <v>0</v>
      </c>
      <c r="BH40" s="142" t="e">
        <f>IF(#REF!="ÜCRETLİ ÖĞRT.",#REF!,0)</f>
        <v>#REF!</v>
      </c>
      <c r="BI40" s="142" t="e">
        <f>IF(#REF!="OKUL DIŞI GÖR.",#REF!,0)</f>
        <v>#REF!</v>
      </c>
      <c r="BJ40" s="137">
        <f>IF(B40="Müdür","20",IF(B40="Müdür Vekili","20",IF(B40="Müdür Başyardımcısı","20",IF(B40="Müdür Yardımcısı","18",0))))</f>
        <v>0</v>
      </c>
      <c r="BK40" s="137">
        <f>IF(B40="Müdür","20",IF(B40="Müdür Vekili","20",IF(B40="Müdür Başyardımcısı","20",IF(B40="Müdür Yardımcısı","18",0))))</f>
        <v>0</v>
      </c>
      <c r="BL40" s="137">
        <f>IF(B40="Müdür","30",IF(B40="Müdür Vekili","30",IF(B40="Müdür Başyardımcısı","30",IF(B40="Müdür Yardımcısı","18",IF(B40="Müdür Yardımcısı(Y)","22",0)))))</f>
        <v>0</v>
      </c>
      <c r="BM40" s="137">
        <f>IF(B40="Müdür","25",IF(B40="Müdür Vekili","25",IF(B40="Müdür Başyardımcısı","25",IF(B40="Müdür Yardımcısı","20",0))))</f>
        <v>0</v>
      </c>
      <c r="BN40" s="137">
        <f>IF(B40="Müdür","25",IF(B40="Müdür Vekili","25",IF(B40="Müdür Başyardımcısı","25",IF(B40="Müdür Yardımcısı","20",0))))</f>
        <v>0</v>
      </c>
      <c r="BO40" s="137">
        <f>IF(B40="Müdür","30",IF(B40="Müdür Vekili","30",IF(B40="Müdür Başyardımcısı","30",IF(B40="Müdür Yardımcısı","18",IF(B40="Müdür Yardımcısı(Y)","22",0)))))</f>
        <v>0</v>
      </c>
      <c r="BP40" s="137">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8"/>
      <c r="R41" s="85"/>
      <c r="S41" s="138"/>
      <c r="T41" s="85"/>
      <c r="U41" s="85"/>
      <c r="V41" s="85"/>
      <c r="W41" s="85"/>
      <c r="X41" s="85"/>
      <c r="Y41" s="85"/>
      <c r="Z41" s="85"/>
      <c r="AA41" s="85"/>
      <c r="AB41" s="85"/>
      <c r="AC41" s="138"/>
      <c r="AD41" s="85"/>
      <c r="AE41" s="85"/>
      <c r="AF41" s="85"/>
      <c r="AG41" s="138"/>
      <c r="AH41" s="138"/>
      <c r="AI41" s="138"/>
      <c r="AJ41" s="101"/>
      <c r="AK41" s="85"/>
      <c r="AL41" s="138"/>
      <c r="AM41" s="175"/>
      <c r="AN41" s="183"/>
      <c r="AO41" s="32"/>
      <c r="AP41" s="154"/>
      <c r="AQ41" s="141"/>
      <c r="AR41" s="145"/>
      <c r="AS41" s="141"/>
      <c r="AT41" s="153"/>
      <c r="AU41" s="145"/>
      <c r="AV41" s="141"/>
      <c r="AW41" s="140"/>
      <c r="AX41" s="145"/>
      <c r="AY41" s="141"/>
      <c r="AZ41" s="145"/>
      <c r="BA41" s="141"/>
      <c r="BB41" s="145"/>
      <c r="BC41" s="141"/>
      <c r="BD41" s="145"/>
      <c r="BE41" s="145"/>
      <c r="BF41" s="141"/>
      <c r="BG41" s="156"/>
      <c r="BH41" s="143"/>
      <c r="BI41" s="143"/>
      <c r="BJ41" s="138"/>
      <c r="BK41" s="138"/>
      <c r="BL41" s="138"/>
      <c r="BM41" s="138"/>
      <c r="BN41" s="138"/>
      <c r="BO41" s="138"/>
      <c r="BP41" s="138"/>
    </row>
    <row r="42" spans="1:68" ht="12" customHeight="1">
      <c r="A42" s="118"/>
      <c r="B42" s="121"/>
      <c r="C42" s="121"/>
      <c r="D42" s="121"/>
      <c r="E42" s="33"/>
      <c r="F42" s="64"/>
      <c r="G42" s="64"/>
      <c r="H42" s="118"/>
      <c r="I42" s="34"/>
      <c r="J42" s="66"/>
      <c r="K42" s="67"/>
      <c r="L42" s="85"/>
      <c r="M42" s="85"/>
      <c r="N42" s="85"/>
      <c r="O42" s="85"/>
      <c r="P42" s="85"/>
      <c r="Q42" s="138"/>
      <c r="R42" s="85"/>
      <c r="S42" s="138"/>
      <c r="T42" s="85"/>
      <c r="U42" s="85"/>
      <c r="V42" s="85"/>
      <c r="W42" s="85"/>
      <c r="X42" s="85"/>
      <c r="Y42" s="85"/>
      <c r="Z42" s="85"/>
      <c r="AA42" s="85"/>
      <c r="AB42" s="85"/>
      <c r="AC42" s="138"/>
      <c r="AD42" s="85"/>
      <c r="AE42" s="85"/>
      <c r="AF42" s="85"/>
      <c r="AG42" s="138"/>
      <c r="AH42" s="138"/>
      <c r="AI42" s="138"/>
      <c r="AJ42" s="101"/>
      <c r="AK42" s="85"/>
      <c r="AL42" s="138"/>
      <c r="AM42" s="175"/>
      <c r="AN42" s="183"/>
      <c r="AO42" s="32"/>
      <c r="AP42" s="154"/>
      <c r="AQ42" s="141"/>
      <c r="AR42" s="145"/>
      <c r="AS42" s="141"/>
      <c r="AT42" s="153"/>
      <c r="AU42" s="145"/>
      <c r="AV42" s="141"/>
      <c r="AW42" s="140"/>
      <c r="AX42" s="145"/>
      <c r="AY42" s="141"/>
      <c r="AZ42" s="145"/>
      <c r="BA42" s="141"/>
      <c r="BB42" s="145"/>
      <c r="BC42" s="141"/>
      <c r="BD42" s="145"/>
      <c r="BE42" s="145"/>
      <c r="BF42" s="141"/>
      <c r="BG42" s="156"/>
      <c r="BH42" s="143"/>
      <c r="BI42" s="143"/>
      <c r="BJ42" s="138"/>
      <c r="BK42" s="138"/>
      <c r="BL42" s="138"/>
      <c r="BM42" s="138"/>
      <c r="BN42" s="138"/>
      <c r="BO42" s="138"/>
      <c r="BP42" s="138"/>
    </row>
    <row r="43" spans="1:68" ht="12" customHeight="1" thickBot="1">
      <c r="A43" s="118"/>
      <c r="B43" s="121"/>
      <c r="C43" s="121"/>
      <c r="D43" s="121"/>
      <c r="E43" s="33"/>
      <c r="F43" s="64"/>
      <c r="G43" s="64"/>
      <c r="H43" s="118"/>
      <c r="I43" s="34"/>
      <c r="J43" s="66"/>
      <c r="K43" s="67"/>
      <c r="L43" s="85"/>
      <c r="M43" s="85"/>
      <c r="N43" s="85"/>
      <c r="O43" s="85"/>
      <c r="P43" s="85"/>
      <c r="Q43" s="138"/>
      <c r="R43" s="85"/>
      <c r="S43" s="138"/>
      <c r="T43" s="85"/>
      <c r="U43" s="85"/>
      <c r="V43" s="85"/>
      <c r="W43" s="85"/>
      <c r="X43" s="85"/>
      <c r="Y43" s="85"/>
      <c r="Z43" s="85"/>
      <c r="AA43" s="85"/>
      <c r="AB43" s="85"/>
      <c r="AC43" s="138"/>
      <c r="AD43" s="85"/>
      <c r="AE43" s="85"/>
      <c r="AF43" s="85"/>
      <c r="AG43" s="138"/>
      <c r="AH43" s="138"/>
      <c r="AI43" s="138"/>
      <c r="AJ43" s="101"/>
      <c r="AK43" s="85"/>
      <c r="AL43" s="138"/>
      <c r="AM43" s="175"/>
      <c r="AN43" s="183"/>
      <c r="AO43" s="32"/>
      <c r="AP43" s="154"/>
      <c r="AQ43" s="141"/>
      <c r="AR43" s="145"/>
      <c r="AS43" s="141"/>
      <c r="AT43" s="153"/>
      <c r="AU43" s="145"/>
      <c r="AV43" s="141"/>
      <c r="AW43" s="140"/>
      <c r="AX43" s="145"/>
      <c r="AY43" s="141"/>
      <c r="AZ43" s="145"/>
      <c r="BA43" s="141"/>
      <c r="BB43" s="145"/>
      <c r="BC43" s="141"/>
      <c r="BD43" s="145"/>
      <c r="BE43" s="145"/>
      <c r="BF43" s="141"/>
      <c r="BG43" s="156"/>
      <c r="BH43" s="143"/>
      <c r="BI43" s="143"/>
      <c r="BJ43" s="138"/>
      <c r="BK43" s="138"/>
      <c r="BL43" s="138"/>
      <c r="BM43" s="138"/>
      <c r="BN43" s="138"/>
      <c r="BO43" s="138"/>
      <c r="BP43" s="138"/>
    </row>
    <row r="44" spans="1:68" ht="12" customHeight="1">
      <c r="A44" s="118"/>
      <c r="B44" s="121"/>
      <c r="C44" s="121"/>
      <c r="D44" s="121"/>
      <c r="E44" s="33"/>
      <c r="F44" s="64"/>
      <c r="G44" s="64"/>
      <c r="H44" s="118"/>
      <c r="I44" s="68"/>
      <c r="J44" s="216"/>
      <c r="K44" s="127"/>
      <c r="L44" s="85"/>
      <c r="M44" s="85"/>
      <c r="N44" s="85"/>
      <c r="O44" s="85"/>
      <c r="P44" s="85"/>
      <c r="Q44" s="138"/>
      <c r="R44" s="85"/>
      <c r="S44" s="138"/>
      <c r="T44" s="85"/>
      <c r="U44" s="85"/>
      <c r="V44" s="85"/>
      <c r="W44" s="85"/>
      <c r="X44" s="85"/>
      <c r="Y44" s="85"/>
      <c r="Z44" s="85"/>
      <c r="AA44" s="85"/>
      <c r="AB44" s="85"/>
      <c r="AC44" s="138"/>
      <c r="AD44" s="85"/>
      <c r="AE44" s="85"/>
      <c r="AF44" s="85"/>
      <c r="AG44" s="138"/>
      <c r="AH44" s="138"/>
      <c r="AI44" s="138"/>
      <c r="AJ44" s="101"/>
      <c r="AK44" s="85"/>
      <c r="AL44" s="138"/>
      <c r="AM44" s="175"/>
      <c r="AN44" s="183"/>
      <c r="AO44" s="32"/>
      <c r="AP44" s="154"/>
      <c r="AQ44" s="141"/>
      <c r="AR44" s="145"/>
      <c r="AS44" s="141"/>
      <c r="AT44" s="153"/>
      <c r="AU44" s="145"/>
      <c r="AV44" s="141"/>
      <c r="AW44" s="140"/>
      <c r="AX44" s="145"/>
      <c r="AY44" s="141"/>
      <c r="AZ44" s="145"/>
      <c r="BA44" s="141"/>
      <c r="BB44" s="145"/>
      <c r="BC44" s="141"/>
      <c r="BD44" s="145"/>
      <c r="BE44" s="145"/>
      <c r="BF44" s="141"/>
      <c r="BG44" s="156"/>
      <c r="BH44" s="143"/>
      <c r="BI44" s="143"/>
      <c r="BJ44" s="138"/>
      <c r="BK44" s="138"/>
      <c r="BL44" s="138"/>
      <c r="BM44" s="138"/>
      <c r="BN44" s="138"/>
      <c r="BO44" s="138"/>
      <c r="BP44" s="138"/>
    </row>
    <row r="45" spans="1:68" ht="12" customHeight="1">
      <c r="A45" s="118"/>
      <c r="B45" s="121"/>
      <c r="C45" s="121"/>
      <c r="D45" s="121"/>
      <c r="E45" s="33"/>
      <c r="F45" s="64"/>
      <c r="G45" s="64"/>
      <c r="H45" s="118"/>
      <c r="I45" s="69"/>
      <c r="J45" s="217"/>
      <c r="K45" s="134"/>
      <c r="L45" s="85"/>
      <c r="M45" s="85"/>
      <c r="N45" s="85"/>
      <c r="O45" s="85"/>
      <c r="P45" s="85"/>
      <c r="Q45" s="138"/>
      <c r="R45" s="85"/>
      <c r="S45" s="138"/>
      <c r="T45" s="85"/>
      <c r="U45" s="85"/>
      <c r="V45" s="85"/>
      <c r="W45" s="85"/>
      <c r="X45" s="85"/>
      <c r="Y45" s="85"/>
      <c r="Z45" s="85"/>
      <c r="AA45" s="85"/>
      <c r="AB45" s="85"/>
      <c r="AC45" s="138"/>
      <c r="AD45" s="85"/>
      <c r="AE45" s="85"/>
      <c r="AF45" s="85"/>
      <c r="AG45" s="138"/>
      <c r="AH45" s="138"/>
      <c r="AI45" s="138"/>
      <c r="AJ45" s="101"/>
      <c r="AK45" s="85"/>
      <c r="AL45" s="138"/>
      <c r="AM45" s="175"/>
      <c r="AN45" s="183"/>
      <c r="AO45" s="32"/>
      <c r="AP45" s="154"/>
      <c r="AQ45" s="141"/>
      <c r="AR45" s="145"/>
      <c r="AS45" s="141"/>
      <c r="AT45" s="153"/>
      <c r="AU45" s="145"/>
      <c r="AV45" s="141"/>
      <c r="AW45" s="140"/>
      <c r="AX45" s="145"/>
      <c r="AY45" s="141"/>
      <c r="AZ45" s="145"/>
      <c r="BA45" s="141"/>
      <c r="BB45" s="145"/>
      <c r="BC45" s="141"/>
      <c r="BD45" s="145"/>
      <c r="BE45" s="145"/>
      <c r="BF45" s="141"/>
      <c r="BG45" s="156"/>
      <c r="BH45" s="143"/>
      <c r="BI45" s="143"/>
      <c r="BJ45" s="138"/>
      <c r="BK45" s="138"/>
      <c r="BL45" s="138"/>
      <c r="BM45" s="138"/>
      <c r="BN45" s="138"/>
      <c r="BO45" s="138"/>
      <c r="BP45" s="138"/>
    </row>
    <row r="46" spans="1:68" ht="12" customHeight="1" thickBot="1">
      <c r="A46" s="119"/>
      <c r="B46" s="122"/>
      <c r="C46" s="122"/>
      <c r="D46" s="122"/>
      <c r="E46" s="35"/>
      <c r="F46" s="70"/>
      <c r="G46" s="70"/>
      <c r="H46" s="119"/>
      <c r="I46" s="71"/>
      <c r="J46" s="218"/>
      <c r="K46" s="136"/>
      <c r="L46" s="86"/>
      <c r="M46" s="86"/>
      <c r="N46" s="86"/>
      <c r="O46" s="86"/>
      <c r="P46" s="86"/>
      <c r="Q46" s="139"/>
      <c r="R46" s="86"/>
      <c r="S46" s="139"/>
      <c r="T46" s="86"/>
      <c r="U46" s="86"/>
      <c r="V46" s="86"/>
      <c r="W46" s="86"/>
      <c r="X46" s="86"/>
      <c r="Y46" s="86"/>
      <c r="Z46" s="86"/>
      <c r="AA46" s="86"/>
      <c r="AB46" s="86"/>
      <c r="AC46" s="139"/>
      <c r="AD46" s="86"/>
      <c r="AE46" s="86"/>
      <c r="AF46" s="86"/>
      <c r="AG46" s="139"/>
      <c r="AH46" s="139"/>
      <c r="AI46" s="139"/>
      <c r="AJ46" s="102"/>
      <c r="AK46" s="86"/>
      <c r="AL46" s="139"/>
      <c r="AM46" s="176"/>
      <c r="AN46" s="184"/>
      <c r="AO46" s="32"/>
      <c r="AP46" s="154"/>
      <c r="AQ46" s="141"/>
      <c r="AR46" s="145"/>
      <c r="AS46" s="141"/>
      <c r="AT46" s="153"/>
      <c r="AU46" s="145"/>
      <c r="AV46" s="141"/>
      <c r="AW46" s="140"/>
      <c r="AX46" s="145"/>
      <c r="AY46" s="141"/>
      <c r="AZ46" s="145"/>
      <c r="BA46" s="141"/>
      <c r="BB46" s="145"/>
      <c r="BC46" s="141"/>
      <c r="BD46" s="145"/>
      <c r="BE46" s="145"/>
      <c r="BF46" s="141"/>
      <c r="BG46" s="156"/>
      <c r="BH46" s="144"/>
      <c r="BI46" s="144"/>
      <c r="BJ46" s="139"/>
      <c r="BK46" s="139"/>
      <c r="BL46" s="139"/>
      <c r="BM46" s="139"/>
      <c r="BN46" s="139"/>
      <c r="BO46" s="139"/>
      <c r="BP46" s="139"/>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31"/>
      <c r="AN47" s="110"/>
      <c r="AO47" s="37"/>
      <c r="AP47" s="154">
        <f>IF(SUM(J47:J50)&lt;=6,SUM(J47:J50),IF(SUM(J47:J50)&gt;=6,"6",0))</f>
        <v>0</v>
      </c>
      <c r="AQ47" s="141">
        <f>IF(AP47&gt;=6,0,IF(SUM(K47:K50)&lt;=6,SUM(K47:K50),IF(SUM(K47:K50)&gt;=6,"6",0)))</f>
        <v>0</v>
      </c>
      <c r="AR47" s="145">
        <f>AP47</f>
        <v>0</v>
      </c>
      <c r="AS47" s="141">
        <f>AQ47</f>
        <v>0</v>
      </c>
      <c r="AT47" s="153">
        <f>AR47+AS47</f>
        <v>0</v>
      </c>
      <c r="AU47" s="145">
        <f>IF(AT47&lt;=6,AR47,"")</f>
        <v>0</v>
      </c>
      <c r="AV47" s="141">
        <f>IF(AT47&lt;=6,AS47,"")</f>
        <v>0</v>
      </c>
      <c r="AW47" s="140">
        <f>AT47-6</f>
        <v>-6</v>
      </c>
      <c r="AX47" s="145">
        <f>IF(AT47&gt;6,AR47,"")</f>
      </c>
      <c r="AY47" s="141">
        <f>IF(AU47&gt;6,AS47-AW47,"")</f>
      </c>
      <c r="AZ47" s="145">
        <f>IF(AR47&lt;=6,"")</f>
      </c>
      <c r="BA47" s="141">
        <f>IF(AR47&lt;=6,"")</f>
      </c>
      <c r="BB47" s="145">
        <f>IF(AX47&gt;6,AU47-6,"")</f>
        <v>-6</v>
      </c>
      <c r="BC47" s="141"/>
      <c r="BD47" s="145">
        <f>SUM(J47:J50)</f>
        <v>0</v>
      </c>
      <c r="BE47" s="145">
        <f>BD47-V47</f>
        <v>0</v>
      </c>
      <c r="BF47" s="141">
        <f>SUM(K47:K50)</f>
        <v>0</v>
      </c>
      <c r="BG47" s="156">
        <f>BF47-W47</f>
        <v>0</v>
      </c>
      <c r="BH47" s="142" t="e">
        <f>IF(#REF!="ÜCRETLİ ÖĞRT.",#REF!,0)</f>
        <v>#REF!</v>
      </c>
      <c r="BI47" s="142" t="e">
        <f>IF(#REF!="OKUL DIŞI GÖR.",#REF!,0)</f>
        <v>#REF!</v>
      </c>
      <c r="BJ47" s="137">
        <f>IF(B47="Müdür","20",IF(B47="Müdür Vekili","20",IF(B47="Müdür Başyardımcısı","20",IF(B47="Müdür Yardımcısı","18",0))))</f>
        <v>0</v>
      </c>
      <c r="BK47" s="137">
        <f>IF(B47="Müdür","20",IF(B47="Müdür Vekili","20",IF(B47="Müdür Başyardımcısı","20",IF(B47="Müdür Yardımcısı","18",0))))</f>
        <v>0</v>
      </c>
      <c r="BL47" s="137">
        <f>IF(B47="Müdür","30",IF(B47="Müdür Vekili","30",IF(B47="Müdür Başyardımcısı","30",IF(B47="Müdür Yardımcısı","18",IF(B47="Müdür Yardımcısı(Y)","22",0)))))</f>
        <v>0</v>
      </c>
      <c r="BM47" s="137">
        <f>IF(B47="Müdür","25",IF(B47="Müdür Vekili","25",IF(B47="Müdür Başyardımcısı","25",IF(B47="Müdür Yardımcısı","20",0))))</f>
        <v>0</v>
      </c>
      <c r="BN47" s="137">
        <f>IF(B47="Müdür","25",IF(B47="Müdür Vekili","25",IF(B47="Müdür Başyardımcısı","25",IF(B47="Müdür Yardımcısı","20",0))))</f>
        <v>0</v>
      </c>
      <c r="BO47" s="137">
        <f>IF(B47="Müdür","30",IF(B47="Müdür Vekili","30",IF(B47="Müdür Başyardımcısı","30",IF(B47="Müdür Yardımcısı","18",IF(B47="Müdür Yardımcısı(Y)","22",0)))))</f>
        <v>0</v>
      </c>
      <c r="BP47" s="137">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4"/>
      <c r="AQ48" s="141"/>
      <c r="AR48" s="145"/>
      <c r="AS48" s="141"/>
      <c r="AT48" s="153"/>
      <c r="AU48" s="145"/>
      <c r="AV48" s="141"/>
      <c r="AW48" s="140"/>
      <c r="AX48" s="145"/>
      <c r="AY48" s="141"/>
      <c r="AZ48" s="145"/>
      <c r="BA48" s="141"/>
      <c r="BB48" s="145"/>
      <c r="BC48" s="141"/>
      <c r="BD48" s="145"/>
      <c r="BE48" s="145"/>
      <c r="BF48" s="141"/>
      <c r="BG48" s="156"/>
      <c r="BH48" s="143"/>
      <c r="BI48" s="143"/>
      <c r="BJ48" s="138"/>
      <c r="BK48" s="138"/>
      <c r="BL48" s="138"/>
      <c r="BM48" s="138"/>
      <c r="BN48" s="138"/>
      <c r="BO48" s="138"/>
      <c r="BP48" s="138"/>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4"/>
      <c r="AQ49" s="141"/>
      <c r="AR49" s="145"/>
      <c r="AS49" s="141"/>
      <c r="AT49" s="153"/>
      <c r="AU49" s="145"/>
      <c r="AV49" s="141"/>
      <c r="AW49" s="140"/>
      <c r="AX49" s="145"/>
      <c r="AY49" s="141"/>
      <c r="AZ49" s="145"/>
      <c r="BA49" s="141"/>
      <c r="BB49" s="145"/>
      <c r="BC49" s="141"/>
      <c r="BD49" s="145"/>
      <c r="BE49" s="145"/>
      <c r="BF49" s="141"/>
      <c r="BG49" s="156"/>
      <c r="BH49" s="143"/>
      <c r="BI49" s="143"/>
      <c r="BJ49" s="138"/>
      <c r="BK49" s="138"/>
      <c r="BL49" s="138"/>
      <c r="BM49" s="138"/>
      <c r="BN49" s="138"/>
      <c r="BO49" s="138"/>
      <c r="BP49" s="138"/>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4"/>
      <c r="AQ50" s="141"/>
      <c r="AR50" s="145"/>
      <c r="AS50" s="141"/>
      <c r="AT50" s="153"/>
      <c r="AU50" s="145"/>
      <c r="AV50" s="141"/>
      <c r="AW50" s="140"/>
      <c r="AX50" s="145"/>
      <c r="AY50" s="141"/>
      <c r="AZ50" s="145"/>
      <c r="BA50" s="141"/>
      <c r="BB50" s="145"/>
      <c r="BC50" s="141"/>
      <c r="BD50" s="145"/>
      <c r="BE50" s="145"/>
      <c r="BF50" s="141"/>
      <c r="BG50" s="156"/>
      <c r="BH50" s="143"/>
      <c r="BI50" s="143"/>
      <c r="BJ50" s="138"/>
      <c r="BK50" s="138"/>
      <c r="BL50" s="138"/>
      <c r="BM50" s="138"/>
      <c r="BN50" s="138"/>
      <c r="BO50" s="138"/>
      <c r="BP50" s="138"/>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4"/>
      <c r="AQ51" s="141"/>
      <c r="AR51" s="145"/>
      <c r="AS51" s="141"/>
      <c r="AT51" s="153"/>
      <c r="AU51" s="145"/>
      <c r="AV51" s="141"/>
      <c r="AW51" s="140"/>
      <c r="AX51" s="145"/>
      <c r="AY51" s="141"/>
      <c r="AZ51" s="145"/>
      <c r="BA51" s="141"/>
      <c r="BB51" s="145"/>
      <c r="BC51" s="141"/>
      <c r="BD51" s="145"/>
      <c r="BE51" s="145"/>
      <c r="BF51" s="141"/>
      <c r="BG51" s="156"/>
      <c r="BH51" s="143"/>
      <c r="BI51" s="143"/>
      <c r="BJ51" s="138"/>
      <c r="BK51" s="138"/>
      <c r="BL51" s="138"/>
      <c r="BM51" s="138"/>
      <c r="BN51" s="138"/>
      <c r="BO51" s="138"/>
      <c r="BP51" s="138"/>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4"/>
      <c r="AQ52" s="141"/>
      <c r="AR52" s="145"/>
      <c r="AS52" s="141"/>
      <c r="AT52" s="153"/>
      <c r="AU52" s="145"/>
      <c r="AV52" s="141"/>
      <c r="AW52" s="140"/>
      <c r="AX52" s="145"/>
      <c r="AY52" s="141"/>
      <c r="AZ52" s="145"/>
      <c r="BA52" s="141"/>
      <c r="BB52" s="145"/>
      <c r="BC52" s="141"/>
      <c r="BD52" s="145"/>
      <c r="BE52" s="145"/>
      <c r="BF52" s="141"/>
      <c r="BG52" s="156"/>
      <c r="BH52" s="143"/>
      <c r="BI52" s="143"/>
      <c r="BJ52" s="138"/>
      <c r="BK52" s="138"/>
      <c r="BL52" s="138"/>
      <c r="BM52" s="138"/>
      <c r="BN52" s="138"/>
      <c r="BO52" s="138"/>
      <c r="BP52" s="138"/>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4"/>
      <c r="AQ53" s="141"/>
      <c r="AR53" s="145"/>
      <c r="AS53" s="141"/>
      <c r="AT53" s="153"/>
      <c r="AU53" s="145"/>
      <c r="AV53" s="141"/>
      <c r="AW53" s="140"/>
      <c r="AX53" s="145"/>
      <c r="AY53" s="141"/>
      <c r="AZ53" s="145"/>
      <c r="BA53" s="141"/>
      <c r="BB53" s="145"/>
      <c r="BC53" s="141"/>
      <c r="BD53" s="145"/>
      <c r="BE53" s="145"/>
      <c r="BF53" s="141"/>
      <c r="BG53" s="156"/>
      <c r="BH53" s="144"/>
      <c r="BI53" s="144"/>
      <c r="BJ53" s="139"/>
      <c r="BK53" s="139"/>
      <c r="BL53" s="139"/>
      <c r="BM53" s="139"/>
      <c r="BN53" s="139"/>
      <c r="BO53" s="139"/>
      <c r="BP53" s="139"/>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31"/>
      <c r="AN54" s="110"/>
      <c r="AO54" s="37"/>
      <c r="AP54" s="154">
        <f>IF(SUM(J54:J57)&lt;=6,SUM(J54:J57),IF(SUM(J54:J57)&gt;=6,"6",0))</f>
        <v>0</v>
      </c>
      <c r="AQ54" s="141">
        <f>IF(AP54&gt;=6,0,IF(SUM(K54:K57)&lt;=6,SUM(K54:K57),IF(SUM(K54:K57)&gt;=6,"6",0)))</f>
        <v>0</v>
      </c>
      <c r="AR54" s="145">
        <f>AP54</f>
        <v>0</v>
      </c>
      <c r="AS54" s="141">
        <f>AQ54</f>
        <v>0</v>
      </c>
      <c r="AT54" s="153">
        <f>AR54+AS54</f>
        <v>0</v>
      </c>
      <c r="AU54" s="145">
        <f>IF(AT54&lt;=6,AR54,"")</f>
        <v>0</v>
      </c>
      <c r="AV54" s="141">
        <f>IF(AT54&lt;=6,AS54,"")</f>
        <v>0</v>
      </c>
      <c r="AW54" s="140">
        <f>AT54-6</f>
        <v>-6</v>
      </c>
      <c r="AX54" s="145">
        <f>IF(AT54&gt;6,AR54,"")</f>
      </c>
      <c r="AY54" s="141">
        <f>IF(AU54&gt;6,AS54-AW54,"")</f>
      </c>
      <c r="AZ54" s="145">
        <f>IF(AR54&lt;=6,"")</f>
      </c>
      <c r="BA54" s="141">
        <f>IF(AR54&lt;=6,"")</f>
      </c>
      <c r="BB54" s="145">
        <f>IF(AX54&gt;6,AU54-6,"")</f>
        <v>-6</v>
      </c>
      <c r="BC54" s="141"/>
      <c r="BD54" s="145">
        <f>SUM(J54:J57)</f>
        <v>0</v>
      </c>
      <c r="BE54" s="145">
        <f>BD54-V54</f>
        <v>0</v>
      </c>
      <c r="BF54" s="141">
        <f>SUM(K54:K57)</f>
        <v>0</v>
      </c>
      <c r="BG54" s="156">
        <f>BF54-W54</f>
        <v>0</v>
      </c>
      <c r="BH54" s="142" t="e">
        <f>IF(#REF!="ÜCRETLİ ÖĞRT.",#REF!,0)</f>
        <v>#REF!</v>
      </c>
      <c r="BI54" s="142" t="e">
        <f>IF(#REF!="OKUL DIŞI GÖR.",#REF!,0)</f>
        <v>#REF!</v>
      </c>
      <c r="BJ54" s="137">
        <f>IF(B54="Müdür","20",IF(B54="Müdür Vekili","20",IF(B54="Müdür Başyardımcısı","20",IF(B54="Müdür Yardımcısı","18",0))))</f>
        <v>0</v>
      </c>
      <c r="BK54" s="137">
        <f>IF(B54="Müdür","20",IF(B54="Müdür Vekili","20",IF(B54="Müdür Başyardımcısı","20",IF(B54="Müdür Yardımcısı","18",0))))</f>
        <v>0</v>
      </c>
      <c r="BL54" s="137">
        <f>IF(B54="Müdür","30",IF(B54="Müdür Vekili","30",IF(B54="Müdür Başyardımcısı","30",IF(B54="Müdür Yardımcısı","18",IF(B54="Müdür Yardımcısı(Y)","22",0)))))</f>
        <v>0</v>
      </c>
      <c r="BM54" s="137">
        <f>IF(B54="Müdür","25",IF(B54="Müdür Vekili","25",IF(B54="Müdür Başyardımcısı","25",IF(B54="Müdür Yardımcısı","20",0))))</f>
        <v>0</v>
      </c>
      <c r="BN54" s="137">
        <f>IF(B54="Müdür","25",IF(B54="Müdür Vekili","25",IF(B54="Müdür Başyardımcısı","25",IF(B54="Müdür Yardımcısı","20",0))))</f>
        <v>0</v>
      </c>
      <c r="BO54" s="137">
        <f>IF(B54="Müdür","30",IF(B54="Müdür Vekili","30",IF(B54="Müdür Başyardımcısı","30",IF(B54="Müdür Yardımcısı","18",IF(B54="Müdür Yardımcısı(Y)","22",0)))))</f>
        <v>0</v>
      </c>
      <c r="BP54" s="137">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4"/>
      <c r="AQ55" s="141"/>
      <c r="AR55" s="145"/>
      <c r="AS55" s="141"/>
      <c r="AT55" s="153"/>
      <c r="AU55" s="145"/>
      <c r="AV55" s="141"/>
      <c r="AW55" s="140"/>
      <c r="AX55" s="145"/>
      <c r="AY55" s="141"/>
      <c r="AZ55" s="145"/>
      <c r="BA55" s="141"/>
      <c r="BB55" s="145"/>
      <c r="BC55" s="141"/>
      <c r="BD55" s="145"/>
      <c r="BE55" s="145"/>
      <c r="BF55" s="141"/>
      <c r="BG55" s="156"/>
      <c r="BH55" s="143"/>
      <c r="BI55" s="143"/>
      <c r="BJ55" s="138"/>
      <c r="BK55" s="138"/>
      <c r="BL55" s="138"/>
      <c r="BM55" s="138"/>
      <c r="BN55" s="138"/>
      <c r="BO55" s="138"/>
      <c r="BP55" s="138"/>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4"/>
      <c r="AQ56" s="141"/>
      <c r="AR56" s="145"/>
      <c r="AS56" s="141"/>
      <c r="AT56" s="153"/>
      <c r="AU56" s="145"/>
      <c r="AV56" s="141"/>
      <c r="AW56" s="140"/>
      <c r="AX56" s="145"/>
      <c r="AY56" s="141"/>
      <c r="AZ56" s="145"/>
      <c r="BA56" s="141"/>
      <c r="BB56" s="145"/>
      <c r="BC56" s="141"/>
      <c r="BD56" s="145"/>
      <c r="BE56" s="145"/>
      <c r="BF56" s="141"/>
      <c r="BG56" s="156"/>
      <c r="BH56" s="143"/>
      <c r="BI56" s="143"/>
      <c r="BJ56" s="138"/>
      <c r="BK56" s="138"/>
      <c r="BL56" s="138"/>
      <c r="BM56" s="138"/>
      <c r="BN56" s="138"/>
      <c r="BO56" s="138"/>
      <c r="BP56" s="138"/>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4"/>
      <c r="AQ57" s="141"/>
      <c r="AR57" s="145"/>
      <c r="AS57" s="141"/>
      <c r="AT57" s="153"/>
      <c r="AU57" s="145"/>
      <c r="AV57" s="141"/>
      <c r="AW57" s="140"/>
      <c r="AX57" s="145"/>
      <c r="AY57" s="141"/>
      <c r="AZ57" s="145"/>
      <c r="BA57" s="141"/>
      <c r="BB57" s="145"/>
      <c r="BC57" s="141"/>
      <c r="BD57" s="145"/>
      <c r="BE57" s="145"/>
      <c r="BF57" s="141"/>
      <c r="BG57" s="156"/>
      <c r="BH57" s="143"/>
      <c r="BI57" s="143"/>
      <c r="BJ57" s="138"/>
      <c r="BK57" s="138"/>
      <c r="BL57" s="138"/>
      <c r="BM57" s="138"/>
      <c r="BN57" s="138"/>
      <c r="BO57" s="138"/>
      <c r="BP57" s="138"/>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4"/>
      <c r="AQ58" s="141"/>
      <c r="AR58" s="145"/>
      <c r="AS58" s="141"/>
      <c r="AT58" s="153"/>
      <c r="AU58" s="145"/>
      <c r="AV58" s="141"/>
      <c r="AW58" s="140"/>
      <c r="AX58" s="145"/>
      <c r="AY58" s="141"/>
      <c r="AZ58" s="145"/>
      <c r="BA58" s="141"/>
      <c r="BB58" s="145"/>
      <c r="BC58" s="141"/>
      <c r="BD58" s="145"/>
      <c r="BE58" s="145"/>
      <c r="BF58" s="141"/>
      <c r="BG58" s="156"/>
      <c r="BH58" s="143"/>
      <c r="BI58" s="143"/>
      <c r="BJ58" s="138"/>
      <c r="BK58" s="138"/>
      <c r="BL58" s="138"/>
      <c r="BM58" s="138"/>
      <c r="BN58" s="138"/>
      <c r="BO58" s="138"/>
      <c r="BP58" s="138"/>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4"/>
      <c r="AQ59" s="141"/>
      <c r="AR59" s="145"/>
      <c r="AS59" s="141"/>
      <c r="AT59" s="153"/>
      <c r="AU59" s="145"/>
      <c r="AV59" s="141"/>
      <c r="AW59" s="140"/>
      <c r="AX59" s="145"/>
      <c r="AY59" s="141"/>
      <c r="AZ59" s="145"/>
      <c r="BA59" s="141"/>
      <c r="BB59" s="145"/>
      <c r="BC59" s="141"/>
      <c r="BD59" s="145"/>
      <c r="BE59" s="145"/>
      <c r="BF59" s="141"/>
      <c r="BG59" s="156"/>
      <c r="BH59" s="143"/>
      <c r="BI59" s="143"/>
      <c r="BJ59" s="138"/>
      <c r="BK59" s="138"/>
      <c r="BL59" s="138"/>
      <c r="BM59" s="138"/>
      <c r="BN59" s="138"/>
      <c r="BO59" s="138"/>
      <c r="BP59" s="138"/>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4"/>
      <c r="AQ60" s="141"/>
      <c r="AR60" s="145"/>
      <c r="AS60" s="141"/>
      <c r="AT60" s="153"/>
      <c r="AU60" s="145"/>
      <c r="AV60" s="141"/>
      <c r="AW60" s="140"/>
      <c r="AX60" s="145"/>
      <c r="AY60" s="141"/>
      <c r="AZ60" s="145"/>
      <c r="BA60" s="141"/>
      <c r="BB60" s="145"/>
      <c r="BC60" s="141"/>
      <c r="BD60" s="145"/>
      <c r="BE60" s="145"/>
      <c r="BF60" s="141"/>
      <c r="BG60" s="156"/>
      <c r="BH60" s="144"/>
      <c r="BI60" s="144"/>
      <c r="BJ60" s="139"/>
      <c r="BK60" s="139"/>
      <c r="BL60" s="139"/>
      <c r="BM60" s="139"/>
      <c r="BN60" s="139"/>
      <c r="BO60" s="139"/>
      <c r="BP60" s="139"/>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31"/>
      <c r="AN61" s="110"/>
      <c r="AO61" s="37"/>
      <c r="AP61" s="154">
        <f>IF(SUM(J61:J64)&lt;=6,SUM(J61:J64),IF(SUM(J61:J64)&gt;=6,"6",0))</f>
        <v>0</v>
      </c>
      <c r="AQ61" s="141">
        <f>IF(AP61&gt;=6,0,IF(SUM(K61:K64)&lt;=6,SUM(K61:K64),IF(SUM(K61:K64)&gt;=6,"6",0)))</f>
        <v>0</v>
      </c>
      <c r="AR61" s="145">
        <f>AP61</f>
        <v>0</v>
      </c>
      <c r="AS61" s="141">
        <f>AQ61</f>
        <v>0</v>
      </c>
      <c r="AT61" s="153">
        <f>AR61+AS61</f>
        <v>0</v>
      </c>
      <c r="AU61" s="145">
        <f>IF(AT61&lt;=6,AR61,"")</f>
        <v>0</v>
      </c>
      <c r="AV61" s="141">
        <f>IF(AT61&lt;=6,AS61,"")</f>
        <v>0</v>
      </c>
      <c r="AW61" s="140">
        <f>AT61-6</f>
        <v>-6</v>
      </c>
      <c r="AX61" s="145">
        <f>IF(AT61&gt;6,AR61,"")</f>
      </c>
      <c r="AY61" s="141">
        <f>IF(AU61&gt;6,AS61-AW61,"")</f>
      </c>
      <c r="AZ61" s="145">
        <f>IF(AR61&lt;=6,"")</f>
      </c>
      <c r="BA61" s="141">
        <f>IF(AR61&lt;=6,"")</f>
      </c>
      <c r="BB61" s="145">
        <f>IF(AX61&gt;6,AU61-6,"")</f>
        <v>-6</v>
      </c>
      <c r="BC61" s="141"/>
      <c r="BD61" s="145">
        <f>SUM(J61:J64)</f>
        <v>0</v>
      </c>
      <c r="BE61" s="145">
        <f>BD61-V61</f>
        <v>0</v>
      </c>
      <c r="BF61" s="141">
        <f>SUM(K61:K64)</f>
        <v>0</v>
      </c>
      <c r="BG61" s="156">
        <f>BF61-W61</f>
        <v>0</v>
      </c>
      <c r="BH61" s="142" t="e">
        <f>IF(#REF!="ÜCRETLİ ÖĞRT.",#REF!,0)</f>
        <v>#REF!</v>
      </c>
      <c r="BI61" s="142" t="e">
        <f>IF(#REF!="OKUL DIŞI GÖR.",#REF!,0)</f>
        <v>#REF!</v>
      </c>
      <c r="BJ61" s="137">
        <f>IF(B61="Müdür","20",IF(B61="Müdür Vekili","20",IF(B61="Müdür Başyardımcısı","20",IF(B61="Müdür Yardımcısı","18",0))))</f>
        <v>0</v>
      </c>
      <c r="BK61" s="137">
        <f>IF(B61="Müdür","20",IF(B61="Müdür Vekili","20",IF(B61="Müdür Başyardımcısı","20",IF(B61="Müdür Yardımcısı","18",0))))</f>
        <v>0</v>
      </c>
      <c r="BL61" s="137">
        <f>IF(B61="Müdür","30",IF(B61="Müdür Vekili","30",IF(B61="Müdür Başyardımcısı","30",IF(B61="Müdür Yardımcısı","18",IF(B61="Müdür Yardımcısı(Y)","22",0)))))</f>
        <v>0</v>
      </c>
      <c r="BM61" s="137">
        <f>IF(B61="Müdür","25",IF(B61="Müdür Vekili","25",IF(B61="Müdür Başyardımcısı","25",IF(B61="Müdür Yardımcısı","20",0))))</f>
        <v>0</v>
      </c>
      <c r="BN61" s="137">
        <f>IF(B61="Müdür","25",IF(B61="Müdür Vekili","25",IF(B61="Müdür Başyardımcısı","25",IF(B61="Müdür Yardımcısı","20",0))))</f>
        <v>0</v>
      </c>
      <c r="BO61" s="137">
        <f>IF(B61="Müdür","30",IF(B61="Müdür Vekili","30",IF(B61="Müdür Başyardımcısı","30",IF(B61="Müdür Yardımcısı","18",IF(B61="Müdür Yardımcısı(Y)","22",0)))))</f>
        <v>0</v>
      </c>
      <c r="BP61" s="137">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4"/>
      <c r="AQ62" s="141"/>
      <c r="AR62" s="145"/>
      <c r="AS62" s="141"/>
      <c r="AT62" s="153"/>
      <c r="AU62" s="145"/>
      <c r="AV62" s="141"/>
      <c r="AW62" s="140"/>
      <c r="AX62" s="145"/>
      <c r="AY62" s="141"/>
      <c r="AZ62" s="145"/>
      <c r="BA62" s="141"/>
      <c r="BB62" s="145"/>
      <c r="BC62" s="141"/>
      <c r="BD62" s="145"/>
      <c r="BE62" s="145"/>
      <c r="BF62" s="141"/>
      <c r="BG62" s="156"/>
      <c r="BH62" s="143"/>
      <c r="BI62" s="143"/>
      <c r="BJ62" s="138"/>
      <c r="BK62" s="138"/>
      <c r="BL62" s="138"/>
      <c r="BM62" s="138"/>
      <c r="BN62" s="138"/>
      <c r="BO62" s="138"/>
      <c r="BP62" s="138"/>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4"/>
      <c r="AQ63" s="141"/>
      <c r="AR63" s="145"/>
      <c r="AS63" s="141"/>
      <c r="AT63" s="153"/>
      <c r="AU63" s="145"/>
      <c r="AV63" s="141"/>
      <c r="AW63" s="140"/>
      <c r="AX63" s="145"/>
      <c r="AY63" s="141"/>
      <c r="AZ63" s="145"/>
      <c r="BA63" s="141"/>
      <c r="BB63" s="145"/>
      <c r="BC63" s="141"/>
      <c r="BD63" s="145"/>
      <c r="BE63" s="145"/>
      <c r="BF63" s="141"/>
      <c r="BG63" s="156"/>
      <c r="BH63" s="143"/>
      <c r="BI63" s="143"/>
      <c r="BJ63" s="138"/>
      <c r="BK63" s="138"/>
      <c r="BL63" s="138"/>
      <c r="BM63" s="138"/>
      <c r="BN63" s="138"/>
      <c r="BO63" s="138"/>
      <c r="BP63" s="138"/>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4"/>
      <c r="AQ64" s="141"/>
      <c r="AR64" s="145"/>
      <c r="AS64" s="141"/>
      <c r="AT64" s="153"/>
      <c r="AU64" s="145"/>
      <c r="AV64" s="141"/>
      <c r="AW64" s="140"/>
      <c r="AX64" s="145"/>
      <c r="AY64" s="141"/>
      <c r="AZ64" s="145"/>
      <c r="BA64" s="141"/>
      <c r="BB64" s="145"/>
      <c r="BC64" s="141"/>
      <c r="BD64" s="145"/>
      <c r="BE64" s="145"/>
      <c r="BF64" s="141"/>
      <c r="BG64" s="156"/>
      <c r="BH64" s="143"/>
      <c r="BI64" s="143"/>
      <c r="BJ64" s="138"/>
      <c r="BK64" s="138"/>
      <c r="BL64" s="138"/>
      <c r="BM64" s="138"/>
      <c r="BN64" s="138"/>
      <c r="BO64" s="138"/>
      <c r="BP64" s="138"/>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4"/>
      <c r="AQ65" s="141"/>
      <c r="AR65" s="145"/>
      <c r="AS65" s="141"/>
      <c r="AT65" s="153"/>
      <c r="AU65" s="145"/>
      <c r="AV65" s="141"/>
      <c r="AW65" s="140"/>
      <c r="AX65" s="145"/>
      <c r="AY65" s="141"/>
      <c r="AZ65" s="145"/>
      <c r="BA65" s="141"/>
      <c r="BB65" s="145"/>
      <c r="BC65" s="141"/>
      <c r="BD65" s="145"/>
      <c r="BE65" s="145"/>
      <c r="BF65" s="141"/>
      <c r="BG65" s="156"/>
      <c r="BH65" s="143"/>
      <c r="BI65" s="143"/>
      <c r="BJ65" s="138"/>
      <c r="BK65" s="138"/>
      <c r="BL65" s="138"/>
      <c r="BM65" s="138"/>
      <c r="BN65" s="138"/>
      <c r="BO65" s="138"/>
      <c r="BP65" s="138"/>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4"/>
      <c r="AQ66" s="141"/>
      <c r="AR66" s="145"/>
      <c r="AS66" s="141"/>
      <c r="AT66" s="153"/>
      <c r="AU66" s="145"/>
      <c r="AV66" s="141"/>
      <c r="AW66" s="140"/>
      <c r="AX66" s="145"/>
      <c r="AY66" s="141"/>
      <c r="AZ66" s="145"/>
      <c r="BA66" s="141"/>
      <c r="BB66" s="145"/>
      <c r="BC66" s="141"/>
      <c r="BD66" s="145"/>
      <c r="BE66" s="145"/>
      <c r="BF66" s="141"/>
      <c r="BG66" s="156"/>
      <c r="BH66" s="143"/>
      <c r="BI66" s="143"/>
      <c r="BJ66" s="138"/>
      <c r="BK66" s="138"/>
      <c r="BL66" s="138"/>
      <c r="BM66" s="138"/>
      <c r="BN66" s="138"/>
      <c r="BO66" s="138"/>
      <c r="BP66" s="138"/>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4"/>
      <c r="AQ67" s="141"/>
      <c r="AR67" s="145"/>
      <c r="AS67" s="141"/>
      <c r="AT67" s="153"/>
      <c r="AU67" s="145"/>
      <c r="AV67" s="141"/>
      <c r="AW67" s="140"/>
      <c r="AX67" s="145"/>
      <c r="AY67" s="141"/>
      <c r="AZ67" s="145"/>
      <c r="BA67" s="141"/>
      <c r="BB67" s="145"/>
      <c r="BC67" s="141"/>
      <c r="BD67" s="145"/>
      <c r="BE67" s="145"/>
      <c r="BF67" s="141"/>
      <c r="BG67" s="156"/>
      <c r="BH67" s="144"/>
      <c r="BI67" s="144"/>
      <c r="BJ67" s="139"/>
      <c r="BK67" s="139"/>
      <c r="BL67" s="139"/>
      <c r="BM67" s="139"/>
      <c r="BN67" s="139"/>
      <c r="BO67" s="139"/>
      <c r="BP67" s="139"/>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31"/>
      <c r="AN68" s="110"/>
      <c r="AO68" s="37"/>
      <c r="AP68" s="154">
        <f>IF(SUM(J68:J71)&lt;=6,SUM(J68:J71),IF(SUM(J68:J71)&gt;=6,"6",0))</f>
        <v>0</v>
      </c>
      <c r="AQ68" s="141">
        <f>IF(AP68&gt;=6,0,IF(SUM(K68:K71)&lt;=6,SUM(K68:K71),IF(SUM(K68:K71)&gt;=6,"6",0)))</f>
        <v>0</v>
      </c>
      <c r="AR68" s="145">
        <f>AP68</f>
        <v>0</v>
      </c>
      <c r="AS68" s="141">
        <f>AQ68</f>
        <v>0</v>
      </c>
      <c r="AT68" s="153">
        <f>AR68+AS68</f>
        <v>0</v>
      </c>
      <c r="AU68" s="145">
        <f>IF(AT68&lt;=6,AR68,"")</f>
        <v>0</v>
      </c>
      <c r="AV68" s="141">
        <f>IF(AT68&lt;=6,AS68,"")</f>
        <v>0</v>
      </c>
      <c r="AW68" s="140">
        <f>AT68-6</f>
        <v>-6</v>
      </c>
      <c r="AX68" s="145">
        <f>IF(AT68&gt;6,AR68,"")</f>
      </c>
      <c r="AY68" s="141">
        <f>IF(AU68&gt;6,AS68-AW68,"")</f>
      </c>
      <c r="AZ68" s="145">
        <f>IF(AR68&lt;=6,"")</f>
      </c>
      <c r="BA68" s="141">
        <f>IF(AR68&lt;=6,"")</f>
      </c>
      <c r="BB68" s="145">
        <f>IF(AX68&gt;6,AU68-6,"")</f>
        <v>-6</v>
      </c>
      <c r="BC68" s="141"/>
      <c r="BD68" s="145">
        <f>SUM(J68:J71)</f>
        <v>0</v>
      </c>
      <c r="BE68" s="145">
        <f>BD68-V68</f>
        <v>0</v>
      </c>
      <c r="BF68" s="141">
        <f>SUM(K68:K71)</f>
        <v>0</v>
      </c>
      <c r="BG68" s="156">
        <f>BF68-W68</f>
        <v>0</v>
      </c>
      <c r="BH68" s="142" t="e">
        <f>IF(#REF!="ÜCRETLİ ÖĞRT.",#REF!,0)</f>
        <v>#REF!</v>
      </c>
      <c r="BI68" s="142" t="e">
        <f>IF(#REF!="OKUL DIŞI GÖR.",#REF!,0)</f>
        <v>#REF!</v>
      </c>
      <c r="BJ68" s="137">
        <f>IF(B68="Müdür","20",IF(B68="Müdür Vekili","20",IF(B68="Müdür Başyardımcısı","20",IF(B68="Müdür Yardımcısı","18",0))))</f>
        <v>0</v>
      </c>
      <c r="BK68" s="137">
        <f>IF(B68="Müdür","20",IF(B68="Müdür Vekili","20",IF(B68="Müdür Başyardımcısı","20",IF(B68="Müdür Yardımcısı","18",0))))</f>
        <v>0</v>
      </c>
      <c r="BL68" s="137">
        <f>IF(B68="Müdür","30",IF(B68="Müdür Vekili","30",IF(B68="Müdür Başyardımcısı","30",IF(B68="Müdür Yardımcısı","18",IF(B68="Müdür Yardımcısı(Y)","22",0)))))</f>
        <v>0</v>
      </c>
      <c r="BM68" s="137">
        <f>IF(B68="Müdür","25",IF(B68="Müdür Vekili","25",IF(B68="Müdür Başyardımcısı","25",IF(B68="Müdür Yardımcısı","20",0))))</f>
        <v>0</v>
      </c>
      <c r="BN68" s="137">
        <f>IF(B68="Müdür","25",IF(B68="Müdür Vekili","25",IF(B68="Müdür Başyardımcısı","25",IF(B68="Müdür Yardımcısı","20",0))))</f>
        <v>0</v>
      </c>
      <c r="BO68" s="137">
        <f>IF(B68="Müdür","30",IF(B68="Müdür Vekili","30",IF(B68="Müdür Başyardımcısı","30",IF(B68="Müdür Yardımcısı","18",IF(B68="Müdür Yardımcısı(Y)","22",0)))))</f>
        <v>0</v>
      </c>
      <c r="BP68" s="137">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4"/>
      <c r="AQ69" s="141"/>
      <c r="AR69" s="145"/>
      <c r="AS69" s="141"/>
      <c r="AT69" s="153"/>
      <c r="AU69" s="145"/>
      <c r="AV69" s="141"/>
      <c r="AW69" s="140"/>
      <c r="AX69" s="145"/>
      <c r="AY69" s="141"/>
      <c r="AZ69" s="145"/>
      <c r="BA69" s="141"/>
      <c r="BB69" s="145"/>
      <c r="BC69" s="141"/>
      <c r="BD69" s="145"/>
      <c r="BE69" s="145"/>
      <c r="BF69" s="141"/>
      <c r="BG69" s="156"/>
      <c r="BH69" s="143"/>
      <c r="BI69" s="143"/>
      <c r="BJ69" s="138"/>
      <c r="BK69" s="138"/>
      <c r="BL69" s="138"/>
      <c r="BM69" s="138"/>
      <c r="BN69" s="138"/>
      <c r="BO69" s="138"/>
      <c r="BP69" s="138"/>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4"/>
      <c r="AQ70" s="141"/>
      <c r="AR70" s="145"/>
      <c r="AS70" s="141"/>
      <c r="AT70" s="153"/>
      <c r="AU70" s="145"/>
      <c r="AV70" s="141"/>
      <c r="AW70" s="140"/>
      <c r="AX70" s="145"/>
      <c r="AY70" s="141"/>
      <c r="AZ70" s="145"/>
      <c r="BA70" s="141"/>
      <c r="BB70" s="145"/>
      <c r="BC70" s="141"/>
      <c r="BD70" s="145"/>
      <c r="BE70" s="145"/>
      <c r="BF70" s="141"/>
      <c r="BG70" s="156"/>
      <c r="BH70" s="143"/>
      <c r="BI70" s="143"/>
      <c r="BJ70" s="138"/>
      <c r="BK70" s="138"/>
      <c r="BL70" s="138"/>
      <c r="BM70" s="138"/>
      <c r="BN70" s="138"/>
      <c r="BO70" s="138"/>
      <c r="BP70" s="138"/>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4"/>
      <c r="AQ71" s="141"/>
      <c r="AR71" s="145"/>
      <c r="AS71" s="141"/>
      <c r="AT71" s="153"/>
      <c r="AU71" s="145"/>
      <c r="AV71" s="141"/>
      <c r="AW71" s="140"/>
      <c r="AX71" s="145"/>
      <c r="AY71" s="141"/>
      <c r="AZ71" s="145"/>
      <c r="BA71" s="141"/>
      <c r="BB71" s="145"/>
      <c r="BC71" s="141"/>
      <c r="BD71" s="145"/>
      <c r="BE71" s="145"/>
      <c r="BF71" s="141"/>
      <c r="BG71" s="156"/>
      <c r="BH71" s="143"/>
      <c r="BI71" s="143"/>
      <c r="BJ71" s="138"/>
      <c r="BK71" s="138"/>
      <c r="BL71" s="138"/>
      <c r="BM71" s="138"/>
      <c r="BN71" s="138"/>
      <c r="BO71" s="138"/>
      <c r="BP71" s="138"/>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4"/>
      <c r="AQ72" s="141"/>
      <c r="AR72" s="145"/>
      <c r="AS72" s="141"/>
      <c r="AT72" s="153"/>
      <c r="AU72" s="145"/>
      <c r="AV72" s="141"/>
      <c r="AW72" s="140"/>
      <c r="AX72" s="145"/>
      <c r="AY72" s="141"/>
      <c r="AZ72" s="145"/>
      <c r="BA72" s="141"/>
      <c r="BB72" s="145"/>
      <c r="BC72" s="141"/>
      <c r="BD72" s="145"/>
      <c r="BE72" s="145"/>
      <c r="BF72" s="141"/>
      <c r="BG72" s="156"/>
      <c r="BH72" s="143"/>
      <c r="BI72" s="143"/>
      <c r="BJ72" s="138"/>
      <c r="BK72" s="138"/>
      <c r="BL72" s="138"/>
      <c r="BM72" s="138"/>
      <c r="BN72" s="138"/>
      <c r="BO72" s="138"/>
      <c r="BP72" s="138"/>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4"/>
      <c r="AQ73" s="141"/>
      <c r="AR73" s="145"/>
      <c r="AS73" s="141"/>
      <c r="AT73" s="153"/>
      <c r="AU73" s="145"/>
      <c r="AV73" s="141"/>
      <c r="AW73" s="140"/>
      <c r="AX73" s="145"/>
      <c r="AY73" s="141"/>
      <c r="AZ73" s="145"/>
      <c r="BA73" s="141"/>
      <c r="BB73" s="145"/>
      <c r="BC73" s="141"/>
      <c r="BD73" s="145"/>
      <c r="BE73" s="145"/>
      <c r="BF73" s="141"/>
      <c r="BG73" s="156"/>
      <c r="BH73" s="143"/>
      <c r="BI73" s="143"/>
      <c r="BJ73" s="138"/>
      <c r="BK73" s="138"/>
      <c r="BL73" s="138"/>
      <c r="BM73" s="138"/>
      <c r="BN73" s="138"/>
      <c r="BO73" s="138"/>
      <c r="BP73" s="138"/>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4"/>
      <c r="AQ74" s="141"/>
      <c r="AR74" s="145"/>
      <c r="AS74" s="141"/>
      <c r="AT74" s="153"/>
      <c r="AU74" s="145"/>
      <c r="AV74" s="141"/>
      <c r="AW74" s="140"/>
      <c r="AX74" s="145"/>
      <c r="AY74" s="141"/>
      <c r="AZ74" s="145"/>
      <c r="BA74" s="141"/>
      <c r="BB74" s="145"/>
      <c r="BC74" s="141"/>
      <c r="BD74" s="145"/>
      <c r="BE74" s="145"/>
      <c r="BF74" s="141"/>
      <c r="BG74" s="156"/>
      <c r="BH74" s="144"/>
      <c r="BI74" s="144"/>
      <c r="BJ74" s="139"/>
      <c r="BK74" s="139"/>
      <c r="BL74" s="139"/>
      <c r="BM74" s="139"/>
      <c r="BN74" s="139"/>
      <c r="BO74" s="139"/>
      <c r="BP74" s="139"/>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31"/>
      <c r="AN75" s="110"/>
      <c r="AO75" s="37"/>
      <c r="AP75" s="154">
        <f>IF(SUM(J75:J78)&lt;=6,SUM(J75:J78),IF(SUM(J75:J78)&gt;=6,"6",0))</f>
        <v>0</v>
      </c>
      <c r="AQ75" s="141">
        <f>IF(AP75&gt;=6,0,IF(SUM(K75:K78)&lt;=6,SUM(K75:K78),IF(SUM(K75:K78)&gt;=6,"6",0)))</f>
        <v>0</v>
      </c>
      <c r="AR75" s="145">
        <f>AP75</f>
        <v>0</v>
      </c>
      <c r="AS75" s="141">
        <f>AQ75</f>
        <v>0</v>
      </c>
      <c r="AT75" s="153">
        <f>AR75+AS75</f>
        <v>0</v>
      </c>
      <c r="AU75" s="145">
        <f>IF(AT75&lt;=6,AR75,"")</f>
        <v>0</v>
      </c>
      <c r="AV75" s="141">
        <f>IF(AT75&lt;=6,AS75,"")</f>
        <v>0</v>
      </c>
      <c r="AW75" s="140">
        <f>AT75-6</f>
        <v>-6</v>
      </c>
      <c r="AX75" s="145">
        <f>IF(AT75&gt;6,AR75,"")</f>
      </c>
      <c r="AY75" s="141">
        <f>IF(AU75&gt;6,AS75-AW75,"")</f>
      </c>
      <c r="AZ75" s="145">
        <f>IF(AR75&lt;=6,"")</f>
      </c>
      <c r="BA75" s="141">
        <f>IF(AR75&lt;=6,"")</f>
      </c>
      <c r="BB75" s="145">
        <f>IF(AX75&gt;6,AU75-6,"")</f>
        <v>-6</v>
      </c>
      <c r="BC75" s="141"/>
      <c r="BD75" s="145">
        <f>SUM(J75:J78)</f>
        <v>0</v>
      </c>
      <c r="BE75" s="145">
        <f>BD75-V75</f>
        <v>0</v>
      </c>
      <c r="BF75" s="141">
        <f>SUM(K75:K78)</f>
        <v>0</v>
      </c>
      <c r="BG75" s="156">
        <f>BF75-W75</f>
        <v>0</v>
      </c>
      <c r="BH75" s="142" t="e">
        <f>IF(#REF!="ÜCRETLİ ÖĞRT.",#REF!,0)</f>
        <v>#REF!</v>
      </c>
      <c r="BI75" s="142" t="e">
        <f>IF(#REF!="OKUL DIŞI GÖR.",#REF!,0)</f>
        <v>#REF!</v>
      </c>
      <c r="BJ75" s="137">
        <f>IF(B75="Müdür","20",IF(B75="Müdür Vekili","20",IF(B75="Müdür Başyardımcısı","20",IF(B75="Müdür Yardımcısı","18",0))))</f>
        <v>0</v>
      </c>
      <c r="BK75" s="137">
        <f>IF(B75="Müdür","20",IF(B75="Müdür Vekili","20",IF(B75="Müdür Başyardımcısı","20",IF(B75="Müdür Yardımcısı","18",0))))</f>
        <v>0</v>
      </c>
      <c r="BL75" s="137">
        <f>IF(B75="Müdür","30",IF(B75="Müdür Vekili","30",IF(B75="Müdür Başyardımcısı","30",IF(B75="Müdür Yardımcısı","18",IF(B75="Müdür Yardımcısı(Y)","22",0)))))</f>
        <v>0</v>
      </c>
      <c r="BM75" s="137">
        <f>IF(B75="Müdür","25",IF(B75="Müdür Vekili","25",IF(B75="Müdür Başyardımcısı","25",IF(B75="Müdür Yardımcısı","20",0))))</f>
        <v>0</v>
      </c>
      <c r="BN75" s="137">
        <f>IF(B75="Müdür","25",IF(B75="Müdür Vekili","25",IF(B75="Müdür Başyardımcısı","25",IF(B75="Müdür Yardımcısı","20",0))))</f>
        <v>0</v>
      </c>
      <c r="BO75" s="137">
        <f>IF(B75="Müdür","30",IF(B75="Müdür Vekili","30",IF(B75="Müdür Başyardımcısı","30",IF(B75="Müdür Yardımcısı","18",IF(B75="Müdür Yardımcısı(Y)","22",0)))))</f>
        <v>0</v>
      </c>
      <c r="BP75" s="137">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4"/>
      <c r="AQ76" s="141"/>
      <c r="AR76" s="145"/>
      <c r="AS76" s="141"/>
      <c r="AT76" s="153"/>
      <c r="AU76" s="145"/>
      <c r="AV76" s="141"/>
      <c r="AW76" s="140"/>
      <c r="AX76" s="145"/>
      <c r="AY76" s="141"/>
      <c r="AZ76" s="145"/>
      <c r="BA76" s="141"/>
      <c r="BB76" s="145"/>
      <c r="BC76" s="141"/>
      <c r="BD76" s="145"/>
      <c r="BE76" s="145"/>
      <c r="BF76" s="141"/>
      <c r="BG76" s="156"/>
      <c r="BH76" s="143"/>
      <c r="BI76" s="143"/>
      <c r="BJ76" s="138"/>
      <c r="BK76" s="138"/>
      <c r="BL76" s="138"/>
      <c r="BM76" s="138"/>
      <c r="BN76" s="138"/>
      <c r="BO76" s="138"/>
      <c r="BP76" s="138"/>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4"/>
      <c r="AQ77" s="141"/>
      <c r="AR77" s="145"/>
      <c r="AS77" s="141"/>
      <c r="AT77" s="153"/>
      <c r="AU77" s="145"/>
      <c r="AV77" s="141"/>
      <c r="AW77" s="140"/>
      <c r="AX77" s="145"/>
      <c r="AY77" s="141"/>
      <c r="AZ77" s="145"/>
      <c r="BA77" s="141"/>
      <c r="BB77" s="145"/>
      <c r="BC77" s="141"/>
      <c r="BD77" s="145"/>
      <c r="BE77" s="145"/>
      <c r="BF77" s="141"/>
      <c r="BG77" s="156"/>
      <c r="BH77" s="143"/>
      <c r="BI77" s="143"/>
      <c r="BJ77" s="138"/>
      <c r="BK77" s="138"/>
      <c r="BL77" s="138"/>
      <c r="BM77" s="138"/>
      <c r="BN77" s="138"/>
      <c r="BO77" s="138"/>
      <c r="BP77" s="138"/>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4"/>
      <c r="AQ78" s="141"/>
      <c r="AR78" s="145"/>
      <c r="AS78" s="141"/>
      <c r="AT78" s="153"/>
      <c r="AU78" s="145"/>
      <c r="AV78" s="141"/>
      <c r="AW78" s="140"/>
      <c r="AX78" s="145"/>
      <c r="AY78" s="141"/>
      <c r="AZ78" s="145"/>
      <c r="BA78" s="141"/>
      <c r="BB78" s="145"/>
      <c r="BC78" s="141"/>
      <c r="BD78" s="145"/>
      <c r="BE78" s="145"/>
      <c r="BF78" s="141"/>
      <c r="BG78" s="156"/>
      <c r="BH78" s="143"/>
      <c r="BI78" s="143"/>
      <c r="BJ78" s="138"/>
      <c r="BK78" s="138"/>
      <c r="BL78" s="138"/>
      <c r="BM78" s="138"/>
      <c r="BN78" s="138"/>
      <c r="BO78" s="138"/>
      <c r="BP78" s="138"/>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4"/>
      <c r="AQ79" s="141"/>
      <c r="AR79" s="145"/>
      <c r="AS79" s="141"/>
      <c r="AT79" s="153"/>
      <c r="AU79" s="145"/>
      <c r="AV79" s="141"/>
      <c r="AW79" s="140"/>
      <c r="AX79" s="145"/>
      <c r="AY79" s="141"/>
      <c r="AZ79" s="145"/>
      <c r="BA79" s="141"/>
      <c r="BB79" s="145"/>
      <c r="BC79" s="141"/>
      <c r="BD79" s="145"/>
      <c r="BE79" s="145"/>
      <c r="BF79" s="141"/>
      <c r="BG79" s="156"/>
      <c r="BH79" s="143"/>
      <c r="BI79" s="143"/>
      <c r="BJ79" s="138"/>
      <c r="BK79" s="138"/>
      <c r="BL79" s="138"/>
      <c r="BM79" s="138"/>
      <c r="BN79" s="138"/>
      <c r="BO79" s="138"/>
      <c r="BP79" s="138"/>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4"/>
      <c r="AQ80" s="141"/>
      <c r="AR80" s="145"/>
      <c r="AS80" s="141"/>
      <c r="AT80" s="153"/>
      <c r="AU80" s="145"/>
      <c r="AV80" s="141"/>
      <c r="AW80" s="140"/>
      <c r="AX80" s="145"/>
      <c r="AY80" s="141"/>
      <c r="AZ80" s="145"/>
      <c r="BA80" s="141"/>
      <c r="BB80" s="145"/>
      <c r="BC80" s="141"/>
      <c r="BD80" s="145"/>
      <c r="BE80" s="145"/>
      <c r="BF80" s="141"/>
      <c r="BG80" s="156"/>
      <c r="BH80" s="143"/>
      <c r="BI80" s="143"/>
      <c r="BJ80" s="138"/>
      <c r="BK80" s="138"/>
      <c r="BL80" s="138"/>
      <c r="BM80" s="138"/>
      <c r="BN80" s="138"/>
      <c r="BO80" s="138"/>
      <c r="BP80" s="138"/>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4"/>
      <c r="AQ81" s="141"/>
      <c r="AR81" s="145"/>
      <c r="AS81" s="141"/>
      <c r="AT81" s="153"/>
      <c r="AU81" s="145"/>
      <c r="AV81" s="141"/>
      <c r="AW81" s="140"/>
      <c r="AX81" s="145"/>
      <c r="AY81" s="141"/>
      <c r="AZ81" s="145"/>
      <c r="BA81" s="141"/>
      <c r="BB81" s="145"/>
      <c r="BC81" s="141"/>
      <c r="BD81" s="145"/>
      <c r="BE81" s="145"/>
      <c r="BF81" s="141"/>
      <c r="BG81" s="156"/>
      <c r="BH81" s="144"/>
      <c r="BI81" s="144"/>
      <c r="BJ81" s="139"/>
      <c r="BK81" s="139"/>
      <c r="BL81" s="139"/>
      <c r="BM81" s="139"/>
      <c r="BN81" s="139"/>
      <c r="BO81" s="139"/>
      <c r="BP81" s="139"/>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8"/>
      <c r="D84" s="128"/>
      <c r="E84" s="30"/>
      <c r="F84" s="62"/>
      <c r="G84" s="62"/>
      <c r="H84" s="117"/>
      <c r="I84" s="31"/>
      <c r="J84" s="63"/>
      <c r="K84" s="62"/>
      <c r="L84" s="84"/>
      <c r="M84" s="84"/>
      <c r="N84" s="99"/>
      <c r="O84" s="99"/>
      <c r="P84" s="84"/>
      <c r="Q84" s="103"/>
      <c r="R84" s="99"/>
      <c r="S84" s="103"/>
      <c r="T84" s="99"/>
      <c r="U84" s="155"/>
      <c r="V84" s="93"/>
      <c r="W84" s="106"/>
      <c r="X84" s="93"/>
      <c r="Y84" s="106"/>
      <c r="Z84" s="84"/>
      <c r="AA84" s="99"/>
      <c r="AB84" s="99"/>
      <c r="AC84" s="103"/>
      <c r="AD84" s="99"/>
      <c r="AE84" s="84"/>
      <c r="AF84" s="84"/>
      <c r="AG84" s="103"/>
      <c r="AH84" s="79"/>
      <c r="AI84" s="79"/>
      <c r="AJ84" s="100"/>
      <c r="AK84" s="99"/>
      <c r="AL84" s="103"/>
      <c r="AM84" s="131"/>
      <c r="AN84" s="130"/>
      <c r="AO84" s="32"/>
      <c r="AP84" s="154">
        <f>IF(SUM(J84:J87)&lt;=6,SUM(J84:J87),IF(SUM(J84:J87)&gt;=6,"6",0))</f>
        <v>0</v>
      </c>
      <c r="AQ84" s="141">
        <f>IF(AP84&gt;=6,0,IF(SUM(K84:K87)&lt;=6,SUM(K84:K87),IF(SUM(K84:K87)&gt;=6,"6",0)))</f>
        <v>0</v>
      </c>
      <c r="AR84" s="145">
        <f>AP84</f>
        <v>0</v>
      </c>
      <c r="AS84" s="141">
        <f>AQ84</f>
        <v>0</v>
      </c>
      <c r="AT84" s="153">
        <f>AR84+AS84</f>
        <v>0</v>
      </c>
      <c r="AU84" s="145">
        <f>IF(AT84&lt;=6,AR84,"")</f>
        <v>0</v>
      </c>
      <c r="AV84" s="141">
        <f>IF(AT84&lt;=6,AS84,"")</f>
        <v>0</v>
      </c>
      <c r="AW84" s="140">
        <f>AT84-6</f>
        <v>-6</v>
      </c>
      <c r="AX84" s="145">
        <f>IF(AT84&gt;6,AR84,"")</f>
      </c>
      <c r="AY84" s="141">
        <f>IF(AU84&gt;6,AS84-AW84,"")</f>
      </c>
      <c r="AZ84" s="145">
        <f>IF(AR84&lt;=6,"")</f>
      </c>
      <c r="BA84" s="141">
        <f>IF(AR84&lt;=6,"")</f>
      </c>
      <c r="BB84" s="145">
        <f>IF(AX84&gt;6,AU84-6,"")</f>
        <v>-6</v>
      </c>
      <c r="BC84" s="141"/>
      <c r="BD84" s="145">
        <f>SUM(J84:J87)</f>
        <v>0</v>
      </c>
      <c r="BE84" s="145">
        <f>BD84-V84</f>
        <v>0</v>
      </c>
      <c r="BF84" s="141">
        <f>SUM(K84:K87)</f>
        <v>0</v>
      </c>
      <c r="BG84" s="156">
        <f>BF84-W84</f>
        <v>0</v>
      </c>
      <c r="BH84" s="142" t="e">
        <f>IF(#REF!="ÜCRETLİ ÖĞRT.",#REF!,0)</f>
        <v>#REF!</v>
      </c>
      <c r="BI84" s="142" t="e">
        <f>IF(#REF!="OKUL DIŞI GÖR.",#REF!,0)</f>
        <v>#REF!</v>
      </c>
      <c r="BJ84" s="137">
        <f>IF(B84="Müdür","20",IF(B84="Müdür Vekili","20",IF(B84="Müdür Başyardımcısı","20",IF(B84="Müdür Yardımcısı","18",0))))</f>
        <v>0</v>
      </c>
      <c r="BK84" s="137">
        <f>IF(B84="Müdür","20",IF(B84="Müdür Vekili","20",IF(B84="Müdür Başyardımcısı","20",IF(B84="Müdür Yardımcısı","18",0))))</f>
        <v>0</v>
      </c>
      <c r="BL84" s="137">
        <f>IF(B84="Müdür","30",IF(B84="Müdür Vekili","30",IF(B84="Müdür Başyardımcısı","30",IF(B84="Müdür Yardımcısı","18",IF(B84="Müdür Yardımcısı(Y)","22",0)))))</f>
        <v>0</v>
      </c>
      <c r="BM84" s="137">
        <f>IF(B84="Müdür","25",IF(B84="Müdür Vekili","25",IF(B84="Müdür Başyardımcısı","25",IF(B84="Müdür Yardımcısı","20",0))))</f>
        <v>0</v>
      </c>
      <c r="BN84" s="137">
        <f>IF(B84="Müdür","25",IF(B84="Müdür Vekili","25",IF(B84="Müdür Başyardımcısı","25",IF(B84="Müdür Yardımcısı","20",0))))</f>
        <v>0</v>
      </c>
      <c r="BO84" s="137">
        <f>IF(B84="Müdür","30",IF(B84="Müdür Vekili","30",IF(B84="Müdür Başyardımcısı","30",IF(B84="Müdür Yardımcısı","18",IF(B84="Müdür Yardımcısı(Y)","22",0)))))</f>
        <v>0</v>
      </c>
      <c r="BP84" s="137">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4"/>
      <c r="AQ85" s="141"/>
      <c r="AR85" s="145"/>
      <c r="AS85" s="141"/>
      <c r="AT85" s="153"/>
      <c r="AU85" s="145"/>
      <c r="AV85" s="141"/>
      <c r="AW85" s="140"/>
      <c r="AX85" s="145"/>
      <c r="AY85" s="141"/>
      <c r="AZ85" s="145"/>
      <c r="BA85" s="141"/>
      <c r="BB85" s="145"/>
      <c r="BC85" s="141"/>
      <c r="BD85" s="145"/>
      <c r="BE85" s="145"/>
      <c r="BF85" s="141"/>
      <c r="BG85" s="156"/>
      <c r="BH85" s="143"/>
      <c r="BI85" s="143"/>
      <c r="BJ85" s="138"/>
      <c r="BK85" s="138"/>
      <c r="BL85" s="138"/>
      <c r="BM85" s="138"/>
      <c r="BN85" s="138"/>
      <c r="BO85" s="138"/>
      <c r="BP85" s="138"/>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4"/>
      <c r="AQ86" s="141"/>
      <c r="AR86" s="145"/>
      <c r="AS86" s="141"/>
      <c r="AT86" s="153"/>
      <c r="AU86" s="145"/>
      <c r="AV86" s="141"/>
      <c r="AW86" s="140"/>
      <c r="AX86" s="145"/>
      <c r="AY86" s="141"/>
      <c r="AZ86" s="145"/>
      <c r="BA86" s="141"/>
      <c r="BB86" s="145"/>
      <c r="BC86" s="141"/>
      <c r="BD86" s="145"/>
      <c r="BE86" s="145"/>
      <c r="BF86" s="141"/>
      <c r="BG86" s="156"/>
      <c r="BH86" s="143"/>
      <c r="BI86" s="143"/>
      <c r="BJ86" s="138"/>
      <c r="BK86" s="138"/>
      <c r="BL86" s="138"/>
      <c r="BM86" s="138"/>
      <c r="BN86" s="138"/>
      <c r="BO86" s="138"/>
      <c r="BP86" s="138"/>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4"/>
      <c r="AQ87" s="141"/>
      <c r="AR87" s="145"/>
      <c r="AS87" s="141"/>
      <c r="AT87" s="153"/>
      <c r="AU87" s="145"/>
      <c r="AV87" s="141"/>
      <c r="AW87" s="140"/>
      <c r="AX87" s="145"/>
      <c r="AY87" s="141"/>
      <c r="AZ87" s="145"/>
      <c r="BA87" s="141"/>
      <c r="BB87" s="145"/>
      <c r="BC87" s="141"/>
      <c r="BD87" s="145"/>
      <c r="BE87" s="145"/>
      <c r="BF87" s="141"/>
      <c r="BG87" s="156"/>
      <c r="BH87" s="143"/>
      <c r="BI87" s="143"/>
      <c r="BJ87" s="138"/>
      <c r="BK87" s="138"/>
      <c r="BL87" s="138"/>
      <c r="BM87" s="138"/>
      <c r="BN87" s="138"/>
      <c r="BO87" s="138"/>
      <c r="BP87" s="138"/>
    </row>
    <row r="88" spans="1:68" ht="12" customHeight="1">
      <c r="A88" s="118"/>
      <c r="B88" s="121"/>
      <c r="C88" s="115"/>
      <c r="D88" s="115"/>
      <c r="E88" s="33"/>
      <c r="F88" s="64"/>
      <c r="G88" s="64"/>
      <c r="H88" s="118"/>
      <c r="I88" s="68"/>
      <c r="J88" s="126"/>
      <c r="K88" s="127"/>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4"/>
      <c r="AQ88" s="141"/>
      <c r="AR88" s="145"/>
      <c r="AS88" s="141"/>
      <c r="AT88" s="153"/>
      <c r="AU88" s="145"/>
      <c r="AV88" s="141"/>
      <c r="AW88" s="140"/>
      <c r="AX88" s="145"/>
      <c r="AY88" s="141"/>
      <c r="AZ88" s="145"/>
      <c r="BA88" s="141"/>
      <c r="BB88" s="145"/>
      <c r="BC88" s="141"/>
      <c r="BD88" s="145"/>
      <c r="BE88" s="145"/>
      <c r="BF88" s="141"/>
      <c r="BG88" s="156"/>
      <c r="BH88" s="143"/>
      <c r="BI88" s="143"/>
      <c r="BJ88" s="138"/>
      <c r="BK88" s="138"/>
      <c r="BL88" s="138"/>
      <c r="BM88" s="138"/>
      <c r="BN88" s="138"/>
      <c r="BO88" s="138"/>
      <c r="BP88" s="138"/>
    </row>
    <row r="89" spans="1:68" ht="12" customHeight="1">
      <c r="A89" s="118"/>
      <c r="B89" s="121"/>
      <c r="C89" s="115"/>
      <c r="D89" s="115"/>
      <c r="E89" s="33"/>
      <c r="F89" s="64"/>
      <c r="G89" s="64"/>
      <c r="H89" s="118"/>
      <c r="I89" s="69"/>
      <c r="J89" s="133"/>
      <c r="K89" s="134"/>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4"/>
      <c r="AQ89" s="141"/>
      <c r="AR89" s="145"/>
      <c r="AS89" s="141"/>
      <c r="AT89" s="153"/>
      <c r="AU89" s="145"/>
      <c r="AV89" s="141"/>
      <c r="AW89" s="140"/>
      <c r="AX89" s="145"/>
      <c r="AY89" s="141"/>
      <c r="AZ89" s="145"/>
      <c r="BA89" s="141"/>
      <c r="BB89" s="145"/>
      <c r="BC89" s="141"/>
      <c r="BD89" s="145"/>
      <c r="BE89" s="145"/>
      <c r="BF89" s="141"/>
      <c r="BG89" s="156"/>
      <c r="BH89" s="143"/>
      <c r="BI89" s="143"/>
      <c r="BJ89" s="138"/>
      <c r="BK89" s="138"/>
      <c r="BL89" s="138"/>
      <c r="BM89" s="138"/>
      <c r="BN89" s="138"/>
      <c r="BO89" s="138"/>
      <c r="BP89" s="138"/>
    </row>
    <row r="90" spans="1:68" ht="12" customHeight="1" thickBot="1">
      <c r="A90" s="119"/>
      <c r="B90" s="122"/>
      <c r="C90" s="116"/>
      <c r="D90" s="116"/>
      <c r="E90" s="35"/>
      <c r="F90" s="70"/>
      <c r="G90" s="70"/>
      <c r="H90" s="119"/>
      <c r="I90" s="71"/>
      <c r="J90" s="135"/>
      <c r="K90" s="136"/>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4"/>
      <c r="AQ90" s="141"/>
      <c r="AR90" s="145"/>
      <c r="AS90" s="141"/>
      <c r="AT90" s="153"/>
      <c r="AU90" s="145"/>
      <c r="AV90" s="141"/>
      <c r="AW90" s="140"/>
      <c r="AX90" s="145"/>
      <c r="AY90" s="141"/>
      <c r="AZ90" s="145"/>
      <c r="BA90" s="141"/>
      <c r="BB90" s="145"/>
      <c r="BC90" s="141"/>
      <c r="BD90" s="145"/>
      <c r="BE90" s="145"/>
      <c r="BF90" s="141"/>
      <c r="BG90" s="156"/>
      <c r="BH90" s="144"/>
      <c r="BI90" s="144"/>
      <c r="BJ90" s="139"/>
      <c r="BK90" s="139"/>
      <c r="BL90" s="139"/>
      <c r="BM90" s="139"/>
      <c r="BN90" s="139"/>
      <c r="BO90" s="139"/>
      <c r="BP90" s="139"/>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4">
        <f>IF(SUM(J91:J94)&lt;=6,SUM(J91:J94),IF(SUM(J91:J94)&gt;=6,"6",0))</f>
        <v>0</v>
      </c>
      <c r="AQ91" s="141">
        <f>IF(AP91&gt;=6,0,IF(SUM(K91:K94)&lt;=6,SUM(K91:K94),IF(SUM(K91:K94)&gt;=6,"6",0)))</f>
        <v>0</v>
      </c>
      <c r="AR91" s="145">
        <f>AP91</f>
        <v>0</v>
      </c>
      <c r="AS91" s="141">
        <f>AQ91</f>
        <v>0</v>
      </c>
      <c r="AT91" s="153">
        <f>AR91+AS91</f>
        <v>0</v>
      </c>
      <c r="AU91" s="145">
        <f>IF(AT91&lt;=6,AR91,"")</f>
        <v>0</v>
      </c>
      <c r="AV91" s="141">
        <f>IF(AT91&lt;=6,AS91,"")</f>
        <v>0</v>
      </c>
      <c r="AW91" s="140">
        <f>AT91-6</f>
        <v>-6</v>
      </c>
      <c r="AX91" s="145">
        <f>IF(AT91&gt;6,AR91,"")</f>
      </c>
      <c r="AY91" s="141">
        <f>IF(AU91&gt;6,AS91-AW91,"")</f>
      </c>
      <c r="AZ91" s="145">
        <f>IF(AR91&lt;=6,"")</f>
      </c>
      <c r="BA91" s="141">
        <f>IF(AR91&lt;=6,"")</f>
      </c>
      <c r="BB91" s="145">
        <f>IF(AX91&gt;6,AU91-6,"")</f>
        <v>-6</v>
      </c>
      <c r="BC91" s="141"/>
      <c r="BD91" s="145">
        <f>SUM(J91:J94)</f>
        <v>0</v>
      </c>
      <c r="BE91" s="145">
        <f>BD91-V91</f>
        <v>0</v>
      </c>
      <c r="BF91" s="141">
        <f>SUM(K91:K94)</f>
        <v>0</v>
      </c>
      <c r="BG91" s="156">
        <f>BF91-W91</f>
        <v>0</v>
      </c>
      <c r="BH91" s="142" t="e">
        <f>IF(#REF!="ÜCRETLİ ÖĞRT.",#REF!,0)</f>
        <v>#REF!</v>
      </c>
      <c r="BI91" s="142" t="e">
        <f>IF(#REF!="OKUL DIŞI GÖR.",#REF!,0)</f>
        <v>#REF!</v>
      </c>
      <c r="BJ91" s="137">
        <f>IF(B91="Müdür","20",IF(B91="Müdür Vekili","20",IF(B91="Müdür Başyardımcısı","20",IF(B91="Müdür Yardımcısı","18",0))))</f>
        <v>0</v>
      </c>
      <c r="BK91" s="137">
        <f>IF(B91="Müdür","20",IF(B91="Müdür Vekili","20",IF(B91="Müdür Başyardımcısı","20",IF(B91="Müdür Yardımcısı","18",0))))</f>
        <v>0</v>
      </c>
      <c r="BL91" s="137">
        <f>IF(B91="Müdür","30",IF(B91="Müdür Vekili","30",IF(B91="Müdür Başyardımcısı","30",IF(B91="Müdür Yardımcısı","18",IF(B91="Müdür Yardımcısı(Y)","22",0)))))</f>
        <v>0</v>
      </c>
      <c r="BM91" s="137">
        <f>IF(B91="Müdür","25",IF(B91="Müdür Vekili","25",IF(B91="Müdür Başyardımcısı","25",IF(B91="Müdür Yardımcısı","20",0))))</f>
        <v>0</v>
      </c>
      <c r="BN91" s="137">
        <f>IF(B91="Müdür","25",IF(B91="Müdür Vekili","25",IF(B91="Müdür Başyardımcısı","25",IF(B91="Müdür Yardımcısı","20",0))))</f>
        <v>0</v>
      </c>
      <c r="BO91" s="137">
        <f>IF(B91="Müdür","30",IF(B91="Müdür Vekili","30",IF(B91="Müdür Başyardımcısı","30",IF(B91="Müdür Yardımcısı","18",IF(B91="Müdür Yardımcısı(Y)","22",0)))))</f>
        <v>0</v>
      </c>
      <c r="BP91" s="137">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4"/>
      <c r="AQ92" s="141"/>
      <c r="AR92" s="145"/>
      <c r="AS92" s="141"/>
      <c r="AT92" s="153"/>
      <c r="AU92" s="145"/>
      <c r="AV92" s="141"/>
      <c r="AW92" s="140"/>
      <c r="AX92" s="145"/>
      <c r="AY92" s="141"/>
      <c r="AZ92" s="145"/>
      <c r="BA92" s="141"/>
      <c r="BB92" s="145"/>
      <c r="BC92" s="141"/>
      <c r="BD92" s="145"/>
      <c r="BE92" s="145"/>
      <c r="BF92" s="141"/>
      <c r="BG92" s="156"/>
      <c r="BH92" s="143"/>
      <c r="BI92" s="143"/>
      <c r="BJ92" s="138"/>
      <c r="BK92" s="138"/>
      <c r="BL92" s="138"/>
      <c r="BM92" s="138"/>
      <c r="BN92" s="138"/>
      <c r="BO92" s="138"/>
      <c r="BP92" s="138"/>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4"/>
      <c r="AQ93" s="141"/>
      <c r="AR93" s="145"/>
      <c r="AS93" s="141"/>
      <c r="AT93" s="153"/>
      <c r="AU93" s="145"/>
      <c r="AV93" s="141"/>
      <c r="AW93" s="140"/>
      <c r="AX93" s="145"/>
      <c r="AY93" s="141"/>
      <c r="AZ93" s="145"/>
      <c r="BA93" s="141"/>
      <c r="BB93" s="145"/>
      <c r="BC93" s="141"/>
      <c r="BD93" s="145"/>
      <c r="BE93" s="145"/>
      <c r="BF93" s="141"/>
      <c r="BG93" s="156"/>
      <c r="BH93" s="143"/>
      <c r="BI93" s="143"/>
      <c r="BJ93" s="138"/>
      <c r="BK93" s="138"/>
      <c r="BL93" s="138"/>
      <c r="BM93" s="138"/>
      <c r="BN93" s="138"/>
      <c r="BO93" s="138"/>
      <c r="BP93" s="138"/>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4"/>
      <c r="AQ94" s="141"/>
      <c r="AR94" s="145"/>
      <c r="AS94" s="141"/>
      <c r="AT94" s="153"/>
      <c r="AU94" s="145"/>
      <c r="AV94" s="141"/>
      <c r="AW94" s="140"/>
      <c r="AX94" s="145"/>
      <c r="AY94" s="141"/>
      <c r="AZ94" s="145"/>
      <c r="BA94" s="141"/>
      <c r="BB94" s="145"/>
      <c r="BC94" s="141"/>
      <c r="BD94" s="145"/>
      <c r="BE94" s="145"/>
      <c r="BF94" s="141"/>
      <c r="BG94" s="156"/>
      <c r="BH94" s="143"/>
      <c r="BI94" s="143"/>
      <c r="BJ94" s="138"/>
      <c r="BK94" s="138"/>
      <c r="BL94" s="138"/>
      <c r="BM94" s="138"/>
      <c r="BN94" s="138"/>
      <c r="BO94" s="138"/>
      <c r="BP94" s="138"/>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4"/>
      <c r="AQ95" s="141"/>
      <c r="AR95" s="145"/>
      <c r="AS95" s="141"/>
      <c r="AT95" s="153"/>
      <c r="AU95" s="145"/>
      <c r="AV95" s="141"/>
      <c r="AW95" s="140"/>
      <c r="AX95" s="145"/>
      <c r="AY95" s="141"/>
      <c r="AZ95" s="145"/>
      <c r="BA95" s="141"/>
      <c r="BB95" s="145"/>
      <c r="BC95" s="141"/>
      <c r="BD95" s="145"/>
      <c r="BE95" s="145"/>
      <c r="BF95" s="141"/>
      <c r="BG95" s="156"/>
      <c r="BH95" s="143"/>
      <c r="BI95" s="143"/>
      <c r="BJ95" s="138"/>
      <c r="BK95" s="138"/>
      <c r="BL95" s="138"/>
      <c r="BM95" s="138"/>
      <c r="BN95" s="138"/>
      <c r="BO95" s="138"/>
      <c r="BP95" s="138"/>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4"/>
      <c r="AQ96" s="141"/>
      <c r="AR96" s="145"/>
      <c r="AS96" s="141"/>
      <c r="AT96" s="153"/>
      <c r="AU96" s="145"/>
      <c r="AV96" s="141"/>
      <c r="AW96" s="140"/>
      <c r="AX96" s="145"/>
      <c r="AY96" s="141"/>
      <c r="AZ96" s="145"/>
      <c r="BA96" s="141"/>
      <c r="BB96" s="145"/>
      <c r="BC96" s="141"/>
      <c r="BD96" s="145"/>
      <c r="BE96" s="145"/>
      <c r="BF96" s="141"/>
      <c r="BG96" s="156"/>
      <c r="BH96" s="143"/>
      <c r="BI96" s="143"/>
      <c r="BJ96" s="138"/>
      <c r="BK96" s="138"/>
      <c r="BL96" s="138"/>
      <c r="BM96" s="138"/>
      <c r="BN96" s="138"/>
      <c r="BO96" s="138"/>
      <c r="BP96" s="138"/>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4"/>
      <c r="AQ97" s="141"/>
      <c r="AR97" s="145"/>
      <c r="AS97" s="141"/>
      <c r="AT97" s="153"/>
      <c r="AU97" s="145"/>
      <c r="AV97" s="141"/>
      <c r="AW97" s="140"/>
      <c r="AX97" s="145"/>
      <c r="AY97" s="141"/>
      <c r="AZ97" s="145"/>
      <c r="BA97" s="141"/>
      <c r="BB97" s="145"/>
      <c r="BC97" s="141"/>
      <c r="BD97" s="145"/>
      <c r="BE97" s="145"/>
      <c r="BF97" s="141"/>
      <c r="BG97" s="156"/>
      <c r="BH97" s="144"/>
      <c r="BI97" s="144"/>
      <c r="BJ97" s="139"/>
      <c r="BK97" s="139"/>
      <c r="BL97" s="139"/>
      <c r="BM97" s="139"/>
      <c r="BN97" s="139"/>
      <c r="BO97" s="139"/>
      <c r="BP97" s="139"/>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4">
        <f>IF(SUM(J98:J101)&lt;=6,SUM(J98:J101),IF(SUM(J98:J101)&gt;=6,"6",0))</f>
        <v>0</v>
      </c>
      <c r="AQ98" s="141">
        <f>IF(AP98&gt;=6,0,IF(SUM(K98:K101)&lt;=6,SUM(K98:K101),IF(SUM(K98:K101)&gt;=6,"6",0)))</f>
        <v>0</v>
      </c>
      <c r="AR98" s="145">
        <f>AP98</f>
        <v>0</v>
      </c>
      <c r="AS98" s="141">
        <f>AQ98</f>
        <v>0</v>
      </c>
      <c r="AT98" s="153">
        <f>AR98+AS98</f>
        <v>0</v>
      </c>
      <c r="AU98" s="145">
        <f>IF(AT98&lt;=6,AR98,"")</f>
        <v>0</v>
      </c>
      <c r="AV98" s="141">
        <f>IF(AT98&lt;=6,AS98,"")</f>
        <v>0</v>
      </c>
      <c r="AW98" s="140">
        <f>AT98-6</f>
        <v>-6</v>
      </c>
      <c r="AX98" s="145">
        <f>IF(AT98&gt;6,AR98,"")</f>
      </c>
      <c r="AY98" s="141">
        <f>IF(AU98&gt;6,AS98-AW98,"")</f>
      </c>
      <c r="AZ98" s="145">
        <f>IF(AR98&lt;=6,"")</f>
      </c>
      <c r="BA98" s="141">
        <f>IF(AR98&lt;=6,"")</f>
      </c>
      <c r="BB98" s="145">
        <f>IF(AX98&gt;6,AU98-6,"")</f>
        <v>-6</v>
      </c>
      <c r="BC98" s="141"/>
      <c r="BD98" s="145">
        <f>SUM(J98:J101)</f>
        <v>0</v>
      </c>
      <c r="BE98" s="145">
        <f>BD98-V98</f>
        <v>0</v>
      </c>
      <c r="BF98" s="141">
        <f>SUM(K98:K101)</f>
        <v>0</v>
      </c>
      <c r="BG98" s="156">
        <f>BF98-W98</f>
        <v>0</v>
      </c>
      <c r="BH98" s="142" t="e">
        <f>IF(#REF!="ÜCRETLİ ÖĞRT.",#REF!,0)</f>
        <v>#REF!</v>
      </c>
      <c r="BI98" s="142" t="e">
        <f>IF(#REF!="OKUL DIŞI GÖR.",#REF!,0)</f>
        <v>#REF!</v>
      </c>
      <c r="BJ98" s="137">
        <f>IF(B98="Müdür","20",IF(B98="Müdür Vekili","20",IF(B98="Müdür Başyardımcısı","20",IF(B98="Müdür Yardımcısı","18",0))))</f>
        <v>0</v>
      </c>
      <c r="BK98" s="137">
        <f>IF(B98="Müdür","20",IF(B98="Müdür Vekili","20",IF(B98="Müdür Başyardımcısı","20",IF(B98="Müdür Yardımcısı","18",0))))</f>
        <v>0</v>
      </c>
      <c r="BL98" s="137">
        <f>IF(B98="Müdür","30",IF(B98="Müdür Vekili","30",IF(B98="Müdür Başyardımcısı","30",IF(B98="Müdür Yardımcısı","18",IF(B98="Müdür Yardımcısı(Y)","22",0)))))</f>
        <v>0</v>
      </c>
      <c r="BM98" s="137">
        <f>IF(B98="Müdür","25",IF(B98="Müdür Vekili","25",IF(B98="Müdür Başyardımcısı","25",IF(B98="Müdür Yardımcısı","20",0))))</f>
        <v>0</v>
      </c>
      <c r="BN98" s="137">
        <f>IF(B98="Müdür","25",IF(B98="Müdür Vekili","25",IF(B98="Müdür Başyardımcısı","25",IF(B98="Müdür Yardımcısı","20",0))))</f>
        <v>0</v>
      </c>
      <c r="BO98" s="137">
        <f>IF(B98="Müdür","30",IF(B98="Müdür Vekili","30",IF(B98="Müdür Başyardımcısı","30",IF(B98="Müdür Yardımcısı","18",IF(B98="Müdür Yardımcısı(Y)","22",0)))))</f>
        <v>0</v>
      </c>
      <c r="BP98" s="137">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4"/>
      <c r="AQ99" s="141"/>
      <c r="AR99" s="145"/>
      <c r="AS99" s="141"/>
      <c r="AT99" s="153"/>
      <c r="AU99" s="145"/>
      <c r="AV99" s="141"/>
      <c r="AW99" s="140"/>
      <c r="AX99" s="145"/>
      <c r="AY99" s="141"/>
      <c r="AZ99" s="145"/>
      <c r="BA99" s="141"/>
      <c r="BB99" s="145"/>
      <c r="BC99" s="141"/>
      <c r="BD99" s="145"/>
      <c r="BE99" s="145"/>
      <c r="BF99" s="141"/>
      <c r="BG99" s="156"/>
      <c r="BH99" s="143"/>
      <c r="BI99" s="143"/>
      <c r="BJ99" s="138"/>
      <c r="BK99" s="138"/>
      <c r="BL99" s="138"/>
      <c r="BM99" s="138"/>
      <c r="BN99" s="138"/>
      <c r="BO99" s="138"/>
      <c r="BP99" s="138"/>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4"/>
      <c r="AQ100" s="141"/>
      <c r="AR100" s="145"/>
      <c r="AS100" s="141"/>
      <c r="AT100" s="153"/>
      <c r="AU100" s="145"/>
      <c r="AV100" s="141"/>
      <c r="AW100" s="140"/>
      <c r="AX100" s="145"/>
      <c r="AY100" s="141"/>
      <c r="AZ100" s="145"/>
      <c r="BA100" s="141"/>
      <c r="BB100" s="145"/>
      <c r="BC100" s="141"/>
      <c r="BD100" s="145"/>
      <c r="BE100" s="145"/>
      <c r="BF100" s="141"/>
      <c r="BG100" s="156"/>
      <c r="BH100" s="143"/>
      <c r="BI100" s="143"/>
      <c r="BJ100" s="138"/>
      <c r="BK100" s="138"/>
      <c r="BL100" s="138"/>
      <c r="BM100" s="138"/>
      <c r="BN100" s="138"/>
      <c r="BO100" s="138"/>
      <c r="BP100" s="138"/>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4"/>
      <c r="AQ101" s="141"/>
      <c r="AR101" s="145"/>
      <c r="AS101" s="141"/>
      <c r="AT101" s="153"/>
      <c r="AU101" s="145"/>
      <c r="AV101" s="141"/>
      <c r="AW101" s="140"/>
      <c r="AX101" s="145"/>
      <c r="AY101" s="141"/>
      <c r="AZ101" s="145"/>
      <c r="BA101" s="141"/>
      <c r="BB101" s="145"/>
      <c r="BC101" s="141"/>
      <c r="BD101" s="145"/>
      <c r="BE101" s="145"/>
      <c r="BF101" s="141"/>
      <c r="BG101" s="156"/>
      <c r="BH101" s="143"/>
      <c r="BI101" s="143"/>
      <c r="BJ101" s="138"/>
      <c r="BK101" s="138"/>
      <c r="BL101" s="138"/>
      <c r="BM101" s="138"/>
      <c r="BN101" s="138"/>
      <c r="BO101" s="138"/>
      <c r="BP101" s="138"/>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4"/>
      <c r="AQ102" s="141"/>
      <c r="AR102" s="145"/>
      <c r="AS102" s="141"/>
      <c r="AT102" s="153"/>
      <c r="AU102" s="145"/>
      <c r="AV102" s="141"/>
      <c r="AW102" s="140"/>
      <c r="AX102" s="145"/>
      <c r="AY102" s="141"/>
      <c r="AZ102" s="145"/>
      <c r="BA102" s="141"/>
      <c r="BB102" s="145"/>
      <c r="BC102" s="141"/>
      <c r="BD102" s="145"/>
      <c r="BE102" s="145"/>
      <c r="BF102" s="141"/>
      <c r="BG102" s="156"/>
      <c r="BH102" s="143"/>
      <c r="BI102" s="143"/>
      <c r="BJ102" s="138"/>
      <c r="BK102" s="138"/>
      <c r="BL102" s="138"/>
      <c r="BM102" s="138"/>
      <c r="BN102" s="138"/>
      <c r="BO102" s="138"/>
      <c r="BP102" s="138"/>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4"/>
      <c r="AQ103" s="141"/>
      <c r="AR103" s="145"/>
      <c r="AS103" s="141"/>
      <c r="AT103" s="153"/>
      <c r="AU103" s="145"/>
      <c r="AV103" s="141"/>
      <c r="AW103" s="140"/>
      <c r="AX103" s="145"/>
      <c r="AY103" s="141"/>
      <c r="AZ103" s="145"/>
      <c r="BA103" s="141"/>
      <c r="BB103" s="145"/>
      <c r="BC103" s="141"/>
      <c r="BD103" s="145"/>
      <c r="BE103" s="145"/>
      <c r="BF103" s="141"/>
      <c r="BG103" s="156"/>
      <c r="BH103" s="143"/>
      <c r="BI103" s="143"/>
      <c r="BJ103" s="138"/>
      <c r="BK103" s="138"/>
      <c r="BL103" s="138"/>
      <c r="BM103" s="138"/>
      <c r="BN103" s="138"/>
      <c r="BO103" s="138"/>
      <c r="BP103" s="138"/>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4"/>
      <c r="AQ104" s="141"/>
      <c r="AR104" s="145"/>
      <c r="AS104" s="141"/>
      <c r="AT104" s="153"/>
      <c r="AU104" s="145"/>
      <c r="AV104" s="141"/>
      <c r="AW104" s="140"/>
      <c r="AX104" s="145"/>
      <c r="AY104" s="141"/>
      <c r="AZ104" s="145"/>
      <c r="BA104" s="141"/>
      <c r="BB104" s="145"/>
      <c r="BC104" s="141"/>
      <c r="BD104" s="145"/>
      <c r="BE104" s="145"/>
      <c r="BF104" s="141"/>
      <c r="BG104" s="156"/>
      <c r="BH104" s="144"/>
      <c r="BI104" s="144"/>
      <c r="BJ104" s="139"/>
      <c r="BK104" s="139"/>
      <c r="BL104" s="139"/>
      <c r="BM104" s="139"/>
      <c r="BN104" s="139"/>
      <c r="BO104" s="139"/>
      <c r="BP104" s="139"/>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4">
        <f>IF(SUM(J105:J108)&lt;=6,SUM(J105:J108),IF(SUM(J105:J108)&gt;=6,"6",0))</f>
        <v>0</v>
      </c>
      <c r="AQ105" s="141">
        <f>IF(AP105&gt;=6,0,IF(SUM(K105:K108)&lt;=6,SUM(K105:K108),IF(SUM(K105:K108)&gt;=6,"6",0)))</f>
        <v>0</v>
      </c>
      <c r="AR105" s="145">
        <f>AP105</f>
        <v>0</v>
      </c>
      <c r="AS105" s="141">
        <f>AQ105</f>
        <v>0</v>
      </c>
      <c r="AT105" s="153">
        <f>AR105+AS105</f>
        <v>0</v>
      </c>
      <c r="AU105" s="145">
        <f>IF(AT105&lt;=6,AR105,"")</f>
        <v>0</v>
      </c>
      <c r="AV105" s="141">
        <f>IF(AT105&lt;=6,AS105,"")</f>
        <v>0</v>
      </c>
      <c r="AW105" s="140">
        <f>AT105-6</f>
        <v>-6</v>
      </c>
      <c r="AX105" s="145">
        <f>IF(AT105&gt;6,AR105,"")</f>
      </c>
      <c r="AY105" s="141">
        <f>IF(AU105&gt;6,AS105-AW105,"")</f>
      </c>
      <c r="AZ105" s="145">
        <f>IF(AR105&lt;=6,"")</f>
      </c>
      <c r="BA105" s="141">
        <f>IF(AR105&lt;=6,"")</f>
      </c>
      <c r="BB105" s="145">
        <f>IF(AX105&gt;6,AU105-6,"")</f>
        <v>-6</v>
      </c>
      <c r="BC105" s="141"/>
      <c r="BD105" s="145">
        <f>SUM(J105:J108)</f>
        <v>0</v>
      </c>
      <c r="BE105" s="145">
        <f>BD105-V105</f>
        <v>0</v>
      </c>
      <c r="BF105" s="141">
        <f>SUM(K105:K108)</f>
        <v>0</v>
      </c>
      <c r="BG105" s="156">
        <f>BF105-W105</f>
        <v>0</v>
      </c>
      <c r="BH105" s="142" t="e">
        <f>IF(#REF!="ÜCRETLİ ÖĞRT.",#REF!,0)</f>
        <v>#REF!</v>
      </c>
      <c r="BI105" s="142" t="e">
        <f>IF(#REF!="OKUL DIŞI GÖR.",#REF!,0)</f>
        <v>#REF!</v>
      </c>
      <c r="BJ105" s="137">
        <f>IF(B105="Müdür","20",IF(B105="Müdür Vekili","20",IF(B105="Müdür Başyardımcısı","20",IF(B105="Müdür Yardımcısı","18",0))))</f>
        <v>0</v>
      </c>
      <c r="BK105" s="137">
        <f>IF(B105="Müdür","20",IF(B105="Müdür Vekili","20",IF(B105="Müdür Başyardımcısı","20",IF(B105="Müdür Yardımcısı","18",0))))</f>
        <v>0</v>
      </c>
      <c r="BL105" s="137">
        <f>IF(B105="Müdür","30",IF(B105="Müdür Vekili","30",IF(B105="Müdür Başyardımcısı","30",IF(B105="Müdür Yardımcısı","18",IF(B105="Müdür Yardımcısı(Y)","22",0)))))</f>
        <v>0</v>
      </c>
      <c r="BM105" s="137">
        <f>IF(B105="Müdür","25",IF(B105="Müdür Vekili","25",IF(B105="Müdür Başyardımcısı","25",IF(B105="Müdür Yardımcısı","20",0))))</f>
        <v>0</v>
      </c>
      <c r="BN105" s="137">
        <f>IF(B105="Müdür","25",IF(B105="Müdür Vekili","25",IF(B105="Müdür Başyardımcısı","25",IF(B105="Müdür Yardımcısı","20",0))))</f>
        <v>0</v>
      </c>
      <c r="BO105" s="137">
        <f>IF(B105="Müdür","30",IF(B105="Müdür Vekili","30",IF(B105="Müdür Başyardımcısı","30",IF(B105="Müdür Yardımcısı","18",IF(B105="Müdür Yardımcısı(Y)","22",0)))))</f>
        <v>0</v>
      </c>
      <c r="BP105" s="137">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4"/>
      <c r="AQ106" s="141"/>
      <c r="AR106" s="145"/>
      <c r="AS106" s="141"/>
      <c r="AT106" s="153"/>
      <c r="AU106" s="145"/>
      <c r="AV106" s="141"/>
      <c r="AW106" s="140"/>
      <c r="AX106" s="145"/>
      <c r="AY106" s="141"/>
      <c r="AZ106" s="145"/>
      <c r="BA106" s="141"/>
      <c r="BB106" s="145"/>
      <c r="BC106" s="141"/>
      <c r="BD106" s="145"/>
      <c r="BE106" s="145"/>
      <c r="BF106" s="141"/>
      <c r="BG106" s="156"/>
      <c r="BH106" s="143"/>
      <c r="BI106" s="143"/>
      <c r="BJ106" s="138"/>
      <c r="BK106" s="138"/>
      <c r="BL106" s="138"/>
      <c r="BM106" s="138"/>
      <c r="BN106" s="138"/>
      <c r="BO106" s="138"/>
      <c r="BP106" s="138"/>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4"/>
      <c r="AQ107" s="141"/>
      <c r="AR107" s="145"/>
      <c r="AS107" s="141"/>
      <c r="AT107" s="153"/>
      <c r="AU107" s="145"/>
      <c r="AV107" s="141"/>
      <c r="AW107" s="140"/>
      <c r="AX107" s="145"/>
      <c r="AY107" s="141"/>
      <c r="AZ107" s="145"/>
      <c r="BA107" s="141"/>
      <c r="BB107" s="145"/>
      <c r="BC107" s="141"/>
      <c r="BD107" s="145"/>
      <c r="BE107" s="145"/>
      <c r="BF107" s="141"/>
      <c r="BG107" s="156"/>
      <c r="BH107" s="143"/>
      <c r="BI107" s="143"/>
      <c r="BJ107" s="138"/>
      <c r="BK107" s="138"/>
      <c r="BL107" s="138"/>
      <c r="BM107" s="138"/>
      <c r="BN107" s="138"/>
      <c r="BO107" s="138"/>
      <c r="BP107" s="138"/>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4"/>
      <c r="AQ108" s="141"/>
      <c r="AR108" s="145"/>
      <c r="AS108" s="141"/>
      <c r="AT108" s="153"/>
      <c r="AU108" s="145"/>
      <c r="AV108" s="141"/>
      <c r="AW108" s="140"/>
      <c r="AX108" s="145"/>
      <c r="AY108" s="141"/>
      <c r="AZ108" s="145"/>
      <c r="BA108" s="141"/>
      <c r="BB108" s="145"/>
      <c r="BC108" s="141"/>
      <c r="BD108" s="145"/>
      <c r="BE108" s="145"/>
      <c r="BF108" s="141"/>
      <c r="BG108" s="156"/>
      <c r="BH108" s="143"/>
      <c r="BI108" s="143"/>
      <c r="BJ108" s="138"/>
      <c r="BK108" s="138"/>
      <c r="BL108" s="138"/>
      <c r="BM108" s="138"/>
      <c r="BN108" s="138"/>
      <c r="BO108" s="138"/>
      <c r="BP108" s="138"/>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4"/>
      <c r="AQ109" s="141"/>
      <c r="AR109" s="145"/>
      <c r="AS109" s="141"/>
      <c r="AT109" s="153"/>
      <c r="AU109" s="145"/>
      <c r="AV109" s="141"/>
      <c r="AW109" s="140"/>
      <c r="AX109" s="145"/>
      <c r="AY109" s="141"/>
      <c r="AZ109" s="145"/>
      <c r="BA109" s="141"/>
      <c r="BB109" s="145"/>
      <c r="BC109" s="141"/>
      <c r="BD109" s="145"/>
      <c r="BE109" s="145"/>
      <c r="BF109" s="141"/>
      <c r="BG109" s="156"/>
      <c r="BH109" s="143"/>
      <c r="BI109" s="143"/>
      <c r="BJ109" s="138"/>
      <c r="BK109" s="138"/>
      <c r="BL109" s="138"/>
      <c r="BM109" s="138"/>
      <c r="BN109" s="138"/>
      <c r="BO109" s="138"/>
      <c r="BP109" s="138"/>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4"/>
      <c r="AQ110" s="141"/>
      <c r="AR110" s="145"/>
      <c r="AS110" s="141"/>
      <c r="AT110" s="153"/>
      <c r="AU110" s="145"/>
      <c r="AV110" s="141"/>
      <c r="AW110" s="140"/>
      <c r="AX110" s="145"/>
      <c r="AY110" s="141"/>
      <c r="AZ110" s="145"/>
      <c r="BA110" s="141"/>
      <c r="BB110" s="145"/>
      <c r="BC110" s="141"/>
      <c r="BD110" s="145"/>
      <c r="BE110" s="145"/>
      <c r="BF110" s="141"/>
      <c r="BG110" s="156"/>
      <c r="BH110" s="143"/>
      <c r="BI110" s="143"/>
      <c r="BJ110" s="138"/>
      <c r="BK110" s="138"/>
      <c r="BL110" s="138"/>
      <c r="BM110" s="138"/>
      <c r="BN110" s="138"/>
      <c r="BO110" s="138"/>
      <c r="BP110" s="138"/>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4"/>
      <c r="AQ111" s="141"/>
      <c r="AR111" s="145"/>
      <c r="AS111" s="141"/>
      <c r="AT111" s="153"/>
      <c r="AU111" s="145"/>
      <c r="AV111" s="141"/>
      <c r="AW111" s="140"/>
      <c r="AX111" s="145"/>
      <c r="AY111" s="141"/>
      <c r="AZ111" s="145"/>
      <c r="BA111" s="141"/>
      <c r="BB111" s="145"/>
      <c r="BC111" s="141"/>
      <c r="BD111" s="145"/>
      <c r="BE111" s="145"/>
      <c r="BF111" s="141"/>
      <c r="BG111" s="156"/>
      <c r="BH111" s="144"/>
      <c r="BI111" s="144"/>
      <c r="BJ111" s="139"/>
      <c r="BK111" s="139"/>
      <c r="BL111" s="139"/>
      <c r="BM111" s="139"/>
      <c r="BN111" s="139"/>
      <c r="BO111" s="139"/>
      <c r="BP111" s="139"/>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4">
        <f>IF(SUM(J112:J115)&lt;=6,SUM(J112:J115),IF(SUM(J112:J115)&gt;=6,"6",0))</f>
        <v>0</v>
      </c>
      <c r="AQ112" s="141">
        <f>IF(AP112&gt;=6,0,IF(SUM(K112:K115)&lt;=6,SUM(K112:K115),IF(SUM(K112:K115)&gt;=6,"6",0)))</f>
        <v>0</v>
      </c>
      <c r="AR112" s="145">
        <f>AP112</f>
        <v>0</v>
      </c>
      <c r="AS112" s="141">
        <f>AQ112</f>
        <v>0</v>
      </c>
      <c r="AT112" s="153">
        <f>AR112+AS112</f>
        <v>0</v>
      </c>
      <c r="AU112" s="145">
        <f>IF(AT112&lt;=6,AR112,"")</f>
        <v>0</v>
      </c>
      <c r="AV112" s="141">
        <f>IF(AT112&lt;=6,AS112,"")</f>
        <v>0</v>
      </c>
      <c r="AW112" s="140">
        <f>AT112-6</f>
        <v>-6</v>
      </c>
      <c r="AX112" s="145">
        <f>IF(AT112&gt;6,AR112,"")</f>
      </c>
      <c r="AY112" s="141">
        <f>IF(AU112&gt;6,AS112-AW112,"")</f>
      </c>
      <c r="AZ112" s="145">
        <f>IF(AR112&lt;=6,"")</f>
      </c>
      <c r="BA112" s="141">
        <f>IF(AR112&lt;=6,"")</f>
      </c>
      <c r="BB112" s="145">
        <f>IF(AX112&gt;6,AU112-6,"")</f>
        <v>-6</v>
      </c>
      <c r="BC112" s="141"/>
      <c r="BD112" s="145">
        <f>SUM(J112:J115)</f>
        <v>0</v>
      </c>
      <c r="BE112" s="145">
        <f>BD112-V112</f>
        <v>0</v>
      </c>
      <c r="BF112" s="141">
        <f>SUM(K112:K115)</f>
        <v>0</v>
      </c>
      <c r="BG112" s="156">
        <f>BF112-W112</f>
        <v>0</v>
      </c>
      <c r="BH112" s="142" t="e">
        <f>IF(#REF!="ÜCRETLİ ÖĞRT.",#REF!,0)</f>
        <v>#REF!</v>
      </c>
      <c r="BI112" s="142" t="e">
        <f>IF(#REF!="OKUL DIŞI GÖR.",#REF!,0)</f>
        <v>#REF!</v>
      </c>
      <c r="BJ112" s="137">
        <f>IF(B112="Müdür","20",IF(B112="Müdür Vekili","20",IF(B112="Müdür Başyardımcısı","20",IF(B112="Müdür Yardımcısı","18",0))))</f>
        <v>0</v>
      </c>
      <c r="BK112" s="137">
        <f>IF(B112="Müdür","20",IF(B112="Müdür Vekili","20",IF(B112="Müdür Başyardımcısı","20",IF(B112="Müdür Yardımcısı","18",0))))</f>
        <v>0</v>
      </c>
      <c r="BL112" s="137">
        <f>IF(B112="Müdür","30",IF(B112="Müdür Vekili","30",IF(B112="Müdür Başyardımcısı","30",IF(B112="Müdür Yardımcısı","18",IF(B112="Müdür Yardımcısı(Y)","22",0)))))</f>
        <v>0</v>
      </c>
      <c r="BM112" s="137">
        <f>IF(B112="Müdür","25",IF(B112="Müdür Vekili","25",IF(B112="Müdür Başyardımcısı","25",IF(B112="Müdür Yardımcısı","20",0))))</f>
        <v>0</v>
      </c>
      <c r="BN112" s="137">
        <f>IF(B112="Müdür","25",IF(B112="Müdür Vekili","25",IF(B112="Müdür Başyardımcısı","25",IF(B112="Müdür Yardımcısı","20",0))))</f>
        <v>0</v>
      </c>
      <c r="BO112" s="137">
        <f>IF(B112="Müdür","30",IF(B112="Müdür Vekili","30",IF(B112="Müdür Başyardımcısı","30",IF(B112="Müdür Yardımcısı","18",IF(B112="Müdür Yardımcısı(Y)","22",0)))))</f>
        <v>0</v>
      </c>
      <c r="BP112" s="137">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4"/>
      <c r="AQ113" s="141"/>
      <c r="AR113" s="145"/>
      <c r="AS113" s="141"/>
      <c r="AT113" s="153"/>
      <c r="AU113" s="145"/>
      <c r="AV113" s="141"/>
      <c r="AW113" s="140"/>
      <c r="AX113" s="145"/>
      <c r="AY113" s="141"/>
      <c r="AZ113" s="145"/>
      <c r="BA113" s="141"/>
      <c r="BB113" s="145"/>
      <c r="BC113" s="141"/>
      <c r="BD113" s="145"/>
      <c r="BE113" s="145"/>
      <c r="BF113" s="141"/>
      <c r="BG113" s="156"/>
      <c r="BH113" s="143"/>
      <c r="BI113" s="143"/>
      <c r="BJ113" s="138"/>
      <c r="BK113" s="138"/>
      <c r="BL113" s="138"/>
      <c r="BM113" s="138"/>
      <c r="BN113" s="138"/>
      <c r="BO113" s="138"/>
      <c r="BP113" s="138"/>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4"/>
      <c r="AQ114" s="141"/>
      <c r="AR114" s="145"/>
      <c r="AS114" s="141"/>
      <c r="AT114" s="153"/>
      <c r="AU114" s="145"/>
      <c r="AV114" s="141"/>
      <c r="AW114" s="140"/>
      <c r="AX114" s="145"/>
      <c r="AY114" s="141"/>
      <c r="AZ114" s="145"/>
      <c r="BA114" s="141"/>
      <c r="BB114" s="145"/>
      <c r="BC114" s="141"/>
      <c r="BD114" s="145"/>
      <c r="BE114" s="145"/>
      <c r="BF114" s="141"/>
      <c r="BG114" s="156"/>
      <c r="BH114" s="143"/>
      <c r="BI114" s="143"/>
      <c r="BJ114" s="138"/>
      <c r="BK114" s="138"/>
      <c r="BL114" s="138"/>
      <c r="BM114" s="138"/>
      <c r="BN114" s="138"/>
      <c r="BO114" s="138"/>
      <c r="BP114" s="138"/>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4"/>
      <c r="AQ115" s="141"/>
      <c r="AR115" s="145"/>
      <c r="AS115" s="141"/>
      <c r="AT115" s="153"/>
      <c r="AU115" s="145"/>
      <c r="AV115" s="141"/>
      <c r="AW115" s="140"/>
      <c r="AX115" s="145"/>
      <c r="AY115" s="141"/>
      <c r="AZ115" s="145"/>
      <c r="BA115" s="141"/>
      <c r="BB115" s="145"/>
      <c r="BC115" s="141"/>
      <c r="BD115" s="145"/>
      <c r="BE115" s="145"/>
      <c r="BF115" s="141"/>
      <c r="BG115" s="156"/>
      <c r="BH115" s="143"/>
      <c r="BI115" s="143"/>
      <c r="BJ115" s="138"/>
      <c r="BK115" s="138"/>
      <c r="BL115" s="138"/>
      <c r="BM115" s="138"/>
      <c r="BN115" s="138"/>
      <c r="BO115" s="138"/>
      <c r="BP115" s="138"/>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4"/>
      <c r="AQ116" s="141"/>
      <c r="AR116" s="145"/>
      <c r="AS116" s="141"/>
      <c r="AT116" s="153"/>
      <c r="AU116" s="145"/>
      <c r="AV116" s="141"/>
      <c r="AW116" s="140"/>
      <c r="AX116" s="145"/>
      <c r="AY116" s="141"/>
      <c r="AZ116" s="145"/>
      <c r="BA116" s="141"/>
      <c r="BB116" s="145"/>
      <c r="BC116" s="141"/>
      <c r="BD116" s="145"/>
      <c r="BE116" s="145"/>
      <c r="BF116" s="141"/>
      <c r="BG116" s="156"/>
      <c r="BH116" s="143"/>
      <c r="BI116" s="143"/>
      <c r="BJ116" s="138"/>
      <c r="BK116" s="138"/>
      <c r="BL116" s="138"/>
      <c r="BM116" s="138"/>
      <c r="BN116" s="138"/>
      <c r="BO116" s="138"/>
      <c r="BP116" s="138"/>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4"/>
      <c r="AQ117" s="141"/>
      <c r="AR117" s="145"/>
      <c r="AS117" s="141"/>
      <c r="AT117" s="153"/>
      <c r="AU117" s="145"/>
      <c r="AV117" s="141"/>
      <c r="AW117" s="140"/>
      <c r="AX117" s="145"/>
      <c r="AY117" s="141"/>
      <c r="AZ117" s="145"/>
      <c r="BA117" s="141"/>
      <c r="BB117" s="145"/>
      <c r="BC117" s="141"/>
      <c r="BD117" s="145"/>
      <c r="BE117" s="145"/>
      <c r="BF117" s="141"/>
      <c r="BG117" s="156"/>
      <c r="BH117" s="143"/>
      <c r="BI117" s="143"/>
      <c r="BJ117" s="138"/>
      <c r="BK117" s="138"/>
      <c r="BL117" s="138"/>
      <c r="BM117" s="138"/>
      <c r="BN117" s="138"/>
      <c r="BO117" s="138"/>
      <c r="BP117" s="138"/>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4"/>
      <c r="AQ118" s="141"/>
      <c r="AR118" s="145"/>
      <c r="AS118" s="141"/>
      <c r="AT118" s="153"/>
      <c r="AU118" s="145"/>
      <c r="AV118" s="141"/>
      <c r="AW118" s="140"/>
      <c r="AX118" s="145"/>
      <c r="AY118" s="141"/>
      <c r="AZ118" s="145"/>
      <c r="BA118" s="141"/>
      <c r="BB118" s="145"/>
      <c r="BC118" s="141"/>
      <c r="BD118" s="145"/>
      <c r="BE118" s="145"/>
      <c r="BF118" s="141"/>
      <c r="BG118" s="156"/>
      <c r="BH118" s="144"/>
      <c r="BI118" s="144"/>
      <c r="BJ118" s="139"/>
      <c r="BK118" s="139"/>
      <c r="BL118" s="139"/>
      <c r="BM118" s="139"/>
      <c r="BN118" s="139"/>
      <c r="BO118" s="139"/>
      <c r="BP118" s="139"/>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4">
        <f>IF(SUM(J119:J122)&lt;=6,SUM(J119:J122),IF(SUM(J119:J122)&gt;=6,"6",0))</f>
        <v>0</v>
      </c>
      <c r="AQ119" s="141">
        <f>IF(AP119&gt;=6,0,IF(SUM(K119:K122)&lt;=6,SUM(K119:K122),IF(SUM(K119:K122)&gt;=6,"6",0)))</f>
        <v>0</v>
      </c>
      <c r="AR119" s="145">
        <f>AP119</f>
        <v>0</v>
      </c>
      <c r="AS119" s="141">
        <f>AQ119</f>
        <v>0</v>
      </c>
      <c r="AT119" s="153">
        <f>AR119+AS119</f>
        <v>0</v>
      </c>
      <c r="AU119" s="145">
        <f>IF(AT119&lt;=6,AR119,"")</f>
        <v>0</v>
      </c>
      <c r="AV119" s="141">
        <f>IF(AT119&lt;=6,AS119,"")</f>
        <v>0</v>
      </c>
      <c r="AW119" s="140">
        <f>AT119-6</f>
        <v>-6</v>
      </c>
      <c r="AX119" s="145">
        <f>IF(AT119&gt;6,AR119,"")</f>
      </c>
      <c r="AY119" s="141">
        <f>IF(AU119&gt;6,AS119-AW119,"")</f>
      </c>
      <c r="AZ119" s="145">
        <f>IF(AR119&lt;=6,"")</f>
      </c>
      <c r="BA119" s="141">
        <f>IF(AR119&lt;=6,"")</f>
      </c>
      <c r="BB119" s="145">
        <f>IF(AX119&gt;6,AU119-6,"")</f>
        <v>-6</v>
      </c>
      <c r="BC119" s="141"/>
      <c r="BD119" s="145">
        <f>SUM(J119:J122)</f>
        <v>0</v>
      </c>
      <c r="BE119" s="145">
        <f>BD119-V119</f>
        <v>0</v>
      </c>
      <c r="BF119" s="141">
        <f>SUM(K119:K122)</f>
        <v>0</v>
      </c>
      <c r="BG119" s="156">
        <f>BF119-W119</f>
        <v>0</v>
      </c>
      <c r="BH119" s="142" t="e">
        <f>IF(#REF!="ÜCRETLİ ÖĞRT.",#REF!,0)</f>
        <v>#REF!</v>
      </c>
      <c r="BI119" s="142" t="e">
        <f>IF(#REF!="OKUL DIŞI GÖR.",#REF!,0)</f>
        <v>#REF!</v>
      </c>
      <c r="BJ119" s="137">
        <f>IF(B119="Müdür","20",IF(B119="Müdür Vekili","20",IF(B119="Müdür Başyardımcısı","20",IF(B119="Müdür Yardımcısı","18",0))))</f>
        <v>0</v>
      </c>
      <c r="BK119" s="137">
        <f>IF(B119="Müdür","20",IF(B119="Müdür Vekili","20",IF(B119="Müdür Başyardımcısı","20",IF(B119="Müdür Yardımcısı","18",0))))</f>
        <v>0</v>
      </c>
      <c r="BL119" s="137">
        <f>IF(B119="Müdür","30",IF(B119="Müdür Vekili","30",IF(B119="Müdür Başyardımcısı","30",IF(B119="Müdür Yardımcısı","18",IF(B119="Müdür Yardımcısı(Y)","22",0)))))</f>
        <v>0</v>
      </c>
      <c r="BM119" s="137">
        <f>IF(B119="Müdür","25",IF(B119="Müdür Vekili","25",IF(B119="Müdür Başyardımcısı","25",IF(B119="Müdür Yardımcısı","20",0))))</f>
        <v>0</v>
      </c>
      <c r="BN119" s="137">
        <f>IF(B119="Müdür","25",IF(B119="Müdür Vekili","25",IF(B119="Müdür Başyardımcısı","25",IF(B119="Müdür Yardımcısı","20",0))))</f>
        <v>0</v>
      </c>
      <c r="BO119" s="137">
        <f>IF(B119="Müdür","30",IF(B119="Müdür Vekili","30",IF(B119="Müdür Başyardımcısı","30",IF(B119="Müdür Yardımcısı","18",IF(B119="Müdür Yardımcısı(Y)","22",0)))))</f>
        <v>0</v>
      </c>
      <c r="BP119" s="137">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4"/>
      <c r="AQ120" s="141"/>
      <c r="AR120" s="145"/>
      <c r="AS120" s="141"/>
      <c r="AT120" s="153"/>
      <c r="AU120" s="145"/>
      <c r="AV120" s="141"/>
      <c r="AW120" s="140"/>
      <c r="AX120" s="145"/>
      <c r="AY120" s="141"/>
      <c r="AZ120" s="145"/>
      <c r="BA120" s="141"/>
      <c r="BB120" s="145"/>
      <c r="BC120" s="141"/>
      <c r="BD120" s="145"/>
      <c r="BE120" s="145"/>
      <c r="BF120" s="141"/>
      <c r="BG120" s="156"/>
      <c r="BH120" s="143"/>
      <c r="BI120" s="143"/>
      <c r="BJ120" s="138"/>
      <c r="BK120" s="138"/>
      <c r="BL120" s="138"/>
      <c r="BM120" s="138"/>
      <c r="BN120" s="138"/>
      <c r="BO120" s="138"/>
      <c r="BP120" s="138"/>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4"/>
      <c r="AQ121" s="141"/>
      <c r="AR121" s="145"/>
      <c r="AS121" s="141"/>
      <c r="AT121" s="153"/>
      <c r="AU121" s="145"/>
      <c r="AV121" s="141"/>
      <c r="AW121" s="140"/>
      <c r="AX121" s="145"/>
      <c r="AY121" s="141"/>
      <c r="AZ121" s="145"/>
      <c r="BA121" s="141"/>
      <c r="BB121" s="145"/>
      <c r="BC121" s="141"/>
      <c r="BD121" s="145"/>
      <c r="BE121" s="145"/>
      <c r="BF121" s="141"/>
      <c r="BG121" s="156"/>
      <c r="BH121" s="143"/>
      <c r="BI121" s="143"/>
      <c r="BJ121" s="138"/>
      <c r="BK121" s="138"/>
      <c r="BL121" s="138"/>
      <c r="BM121" s="138"/>
      <c r="BN121" s="138"/>
      <c r="BO121" s="138"/>
      <c r="BP121" s="138"/>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4"/>
      <c r="AQ122" s="141"/>
      <c r="AR122" s="145"/>
      <c r="AS122" s="141"/>
      <c r="AT122" s="153"/>
      <c r="AU122" s="145"/>
      <c r="AV122" s="141"/>
      <c r="AW122" s="140"/>
      <c r="AX122" s="145"/>
      <c r="AY122" s="141"/>
      <c r="AZ122" s="145"/>
      <c r="BA122" s="141"/>
      <c r="BB122" s="145"/>
      <c r="BC122" s="141"/>
      <c r="BD122" s="145"/>
      <c r="BE122" s="145"/>
      <c r="BF122" s="141"/>
      <c r="BG122" s="156"/>
      <c r="BH122" s="143"/>
      <c r="BI122" s="143"/>
      <c r="BJ122" s="138"/>
      <c r="BK122" s="138"/>
      <c r="BL122" s="138"/>
      <c r="BM122" s="138"/>
      <c r="BN122" s="138"/>
      <c r="BO122" s="138"/>
      <c r="BP122" s="138"/>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4"/>
      <c r="AQ123" s="141"/>
      <c r="AR123" s="145"/>
      <c r="AS123" s="141"/>
      <c r="AT123" s="153"/>
      <c r="AU123" s="145"/>
      <c r="AV123" s="141"/>
      <c r="AW123" s="140"/>
      <c r="AX123" s="145"/>
      <c r="AY123" s="141"/>
      <c r="AZ123" s="145"/>
      <c r="BA123" s="141"/>
      <c r="BB123" s="145"/>
      <c r="BC123" s="141"/>
      <c r="BD123" s="145"/>
      <c r="BE123" s="145"/>
      <c r="BF123" s="141"/>
      <c r="BG123" s="156"/>
      <c r="BH123" s="143"/>
      <c r="BI123" s="143"/>
      <c r="BJ123" s="138"/>
      <c r="BK123" s="138"/>
      <c r="BL123" s="138"/>
      <c r="BM123" s="138"/>
      <c r="BN123" s="138"/>
      <c r="BO123" s="138"/>
      <c r="BP123" s="138"/>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4"/>
      <c r="AQ124" s="141"/>
      <c r="AR124" s="145"/>
      <c r="AS124" s="141"/>
      <c r="AT124" s="153"/>
      <c r="AU124" s="145"/>
      <c r="AV124" s="141"/>
      <c r="AW124" s="140"/>
      <c r="AX124" s="145"/>
      <c r="AY124" s="141"/>
      <c r="AZ124" s="145"/>
      <c r="BA124" s="141"/>
      <c r="BB124" s="145"/>
      <c r="BC124" s="141"/>
      <c r="BD124" s="145"/>
      <c r="BE124" s="145"/>
      <c r="BF124" s="141"/>
      <c r="BG124" s="156"/>
      <c r="BH124" s="143"/>
      <c r="BI124" s="143"/>
      <c r="BJ124" s="138"/>
      <c r="BK124" s="138"/>
      <c r="BL124" s="138"/>
      <c r="BM124" s="138"/>
      <c r="BN124" s="138"/>
      <c r="BO124" s="138"/>
      <c r="BP124" s="138"/>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4"/>
      <c r="AQ125" s="141"/>
      <c r="AR125" s="145"/>
      <c r="AS125" s="141"/>
      <c r="AT125" s="153"/>
      <c r="AU125" s="145"/>
      <c r="AV125" s="141"/>
      <c r="AW125" s="140"/>
      <c r="AX125" s="145"/>
      <c r="AY125" s="141"/>
      <c r="AZ125" s="145"/>
      <c r="BA125" s="141"/>
      <c r="BB125" s="145"/>
      <c r="BC125" s="141"/>
      <c r="BD125" s="145"/>
      <c r="BE125" s="145"/>
      <c r="BF125" s="141"/>
      <c r="BG125" s="156"/>
      <c r="BH125" s="144"/>
      <c r="BI125" s="144"/>
      <c r="BJ125" s="139"/>
      <c r="BK125" s="139"/>
      <c r="BL125" s="139"/>
      <c r="BM125" s="139"/>
      <c r="BN125" s="139"/>
      <c r="BO125" s="139"/>
      <c r="BP125" s="139"/>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4">
        <f>IF(SUM(J126:J129)&lt;=6,SUM(J126:J129),IF(SUM(J126:J129)&gt;=6,"6",0))</f>
        <v>0</v>
      </c>
      <c r="AQ126" s="141">
        <f>IF(AP126&gt;=6,0,IF(SUM(K126:K129)&lt;=6,SUM(K126:K129),IF(SUM(K126:K129)&gt;=6,"6",0)))</f>
        <v>0</v>
      </c>
      <c r="AR126" s="145">
        <f>AP126</f>
        <v>0</v>
      </c>
      <c r="AS126" s="141">
        <f>AQ126</f>
        <v>0</v>
      </c>
      <c r="AT126" s="153">
        <f>AR126+AS126</f>
        <v>0</v>
      </c>
      <c r="AU126" s="145">
        <f>IF(AT126&lt;=6,AR126,"")</f>
        <v>0</v>
      </c>
      <c r="AV126" s="141">
        <f>IF(AT126&lt;=6,AS126,"")</f>
        <v>0</v>
      </c>
      <c r="AW126" s="140">
        <f>AT126-6</f>
        <v>-6</v>
      </c>
      <c r="AX126" s="145">
        <f>IF(AT126&gt;6,AR126,"")</f>
      </c>
      <c r="AY126" s="141">
        <f>IF(AU126&gt;6,AS126-AW126,"")</f>
      </c>
      <c r="AZ126" s="145">
        <f>IF(AR126&lt;=6,"")</f>
      </c>
      <c r="BA126" s="141">
        <f>IF(AR126&lt;=6,"")</f>
      </c>
      <c r="BB126" s="145">
        <f>IF(AX126&gt;6,AU126-6,"")</f>
        <v>-6</v>
      </c>
      <c r="BC126" s="141"/>
      <c r="BD126" s="145">
        <f>SUM(J126:J129)</f>
        <v>0</v>
      </c>
      <c r="BE126" s="145">
        <f>BD126-V126</f>
        <v>0</v>
      </c>
      <c r="BF126" s="141">
        <f>SUM(K126:K129)</f>
        <v>0</v>
      </c>
      <c r="BG126" s="156">
        <f>BF126-W126</f>
        <v>0</v>
      </c>
      <c r="BH126" s="142" t="e">
        <f>IF(#REF!="ÜCRETLİ ÖĞRT.",#REF!,0)</f>
        <v>#REF!</v>
      </c>
      <c r="BI126" s="142" t="e">
        <f>IF(#REF!="OKUL DIŞI GÖR.",#REF!,0)</f>
        <v>#REF!</v>
      </c>
      <c r="BJ126" s="137">
        <f>IF(B126="Müdür","20",IF(B126="Müdür Vekili","20",IF(B126="Müdür Başyardımcısı","20",IF(B126="Müdür Yardımcısı","18",0))))</f>
        <v>0</v>
      </c>
      <c r="BK126" s="137">
        <f>IF(B126="Müdür","20",IF(B126="Müdür Vekili","20",IF(B126="Müdür Başyardımcısı","20",IF(B126="Müdür Yardımcısı","18",0))))</f>
        <v>0</v>
      </c>
      <c r="BL126" s="137">
        <f>IF(B126="Müdür","30",IF(B126="Müdür Vekili","30",IF(B126="Müdür Başyardımcısı","30",IF(B126="Müdür Yardımcısı","18",IF(B126="Müdür Yardımcısı(Y)","22",0)))))</f>
        <v>0</v>
      </c>
      <c r="BM126" s="137">
        <f>IF(B126="Müdür","25",IF(B126="Müdür Vekili","25",IF(B126="Müdür Başyardımcısı","25",IF(B126="Müdür Yardımcısı","20",0))))</f>
        <v>0</v>
      </c>
      <c r="BN126" s="137">
        <f>IF(B126="Müdür","25",IF(B126="Müdür Vekili","25",IF(B126="Müdür Başyardımcısı","25",IF(B126="Müdür Yardımcısı","20",0))))</f>
        <v>0</v>
      </c>
      <c r="BO126" s="137">
        <f>IF(B126="Müdür","30",IF(B126="Müdür Vekili","30",IF(B126="Müdür Başyardımcısı","30",IF(B126="Müdür Yardımcısı","18",IF(B126="Müdür Yardımcısı(Y)","22",0)))))</f>
        <v>0</v>
      </c>
      <c r="BP126" s="137">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4"/>
      <c r="AQ127" s="141"/>
      <c r="AR127" s="145"/>
      <c r="AS127" s="141"/>
      <c r="AT127" s="153"/>
      <c r="AU127" s="145"/>
      <c r="AV127" s="141"/>
      <c r="AW127" s="140"/>
      <c r="AX127" s="145"/>
      <c r="AY127" s="141"/>
      <c r="AZ127" s="145"/>
      <c r="BA127" s="141"/>
      <c r="BB127" s="145"/>
      <c r="BC127" s="141"/>
      <c r="BD127" s="145"/>
      <c r="BE127" s="145"/>
      <c r="BF127" s="141"/>
      <c r="BG127" s="156"/>
      <c r="BH127" s="143"/>
      <c r="BI127" s="143"/>
      <c r="BJ127" s="138"/>
      <c r="BK127" s="138"/>
      <c r="BL127" s="138"/>
      <c r="BM127" s="138"/>
      <c r="BN127" s="138"/>
      <c r="BO127" s="138"/>
      <c r="BP127" s="138"/>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4"/>
      <c r="AQ128" s="141"/>
      <c r="AR128" s="145"/>
      <c r="AS128" s="141"/>
      <c r="AT128" s="153"/>
      <c r="AU128" s="145"/>
      <c r="AV128" s="141"/>
      <c r="AW128" s="140"/>
      <c r="AX128" s="145"/>
      <c r="AY128" s="141"/>
      <c r="AZ128" s="145"/>
      <c r="BA128" s="141"/>
      <c r="BB128" s="145"/>
      <c r="BC128" s="141"/>
      <c r="BD128" s="145"/>
      <c r="BE128" s="145"/>
      <c r="BF128" s="141"/>
      <c r="BG128" s="156"/>
      <c r="BH128" s="143"/>
      <c r="BI128" s="143"/>
      <c r="BJ128" s="138"/>
      <c r="BK128" s="138"/>
      <c r="BL128" s="138"/>
      <c r="BM128" s="138"/>
      <c r="BN128" s="138"/>
      <c r="BO128" s="138"/>
      <c r="BP128" s="138"/>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4"/>
      <c r="AQ129" s="141"/>
      <c r="AR129" s="145"/>
      <c r="AS129" s="141"/>
      <c r="AT129" s="153"/>
      <c r="AU129" s="145"/>
      <c r="AV129" s="141"/>
      <c r="AW129" s="140"/>
      <c r="AX129" s="145"/>
      <c r="AY129" s="141"/>
      <c r="AZ129" s="145"/>
      <c r="BA129" s="141"/>
      <c r="BB129" s="145"/>
      <c r="BC129" s="141"/>
      <c r="BD129" s="145"/>
      <c r="BE129" s="145"/>
      <c r="BF129" s="141"/>
      <c r="BG129" s="156"/>
      <c r="BH129" s="143"/>
      <c r="BI129" s="143"/>
      <c r="BJ129" s="138"/>
      <c r="BK129" s="138"/>
      <c r="BL129" s="138"/>
      <c r="BM129" s="138"/>
      <c r="BN129" s="138"/>
      <c r="BO129" s="138"/>
      <c r="BP129" s="138"/>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4"/>
      <c r="AQ130" s="141"/>
      <c r="AR130" s="145"/>
      <c r="AS130" s="141"/>
      <c r="AT130" s="153"/>
      <c r="AU130" s="145"/>
      <c r="AV130" s="141"/>
      <c r="AW130" s="140"/>
      <c r="AX130" s="145"/>
      <c r="AY130" s="141"/>
      <c r="AZ130" s="145"/>
      <c r="BA130" s="141"/>
      <c r="BB130" s="145"/>
      <c r="BC130" s="141"/>
      <c r="BD130" s="145"/>
      <c r="BE130" s="145"/>
      <c r="BF130" s="141"/>
      <c r="BG130" s="156"/>
      <c r="BH130" s="143"/>
      <c r="BI130" s="143"/>
      <c r="BJ130" s="138"/>
      <c r="BK130" s="138"/>
      <c r="BL130" s="138"/>
      <c r="BM130" s="138"/>
      <c r="BN130" s="138"/>
      <c r="BO130" s="138"/>
      <c r="BP130" s="138"/>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4"/>
      <c r="AQ131" s="141"/>
      <c r="AR131" s="145"/>
      <c r="AS131" s="141"/>
      <c r="AT131" s="153"/>
      <c r="AU131" s="145"/>
      <c r="AV131" s="141"/>
      <c r="AW131" s="140"/>
      <c r="AX131" s="145"/>
      <c r="AY131" s="141"/>
      <c r="AZ131" s="145"/>
      <c r="BA131" s="141"/>
      <c r="BB131" s="145"/>
      <c r="BC131" s="141"/>
      <c r="BD131" s="145"/>
      <c r="BE131" s="145"/>
      <c r="BF131" s="141"/>
      <c r="BG131" s="156"/>
      <c r="BH131" s="143"/>
      <c r="BI131" s="143"/>
      <c r="BJ131" s="138"/>
      <c r="BK131" s="138"/>
      <c r="BL131" s="138"/>
      <c r="BM131" s="138"/>
      <c r="BN131" s="138"/>
      <c r="BO131" s="138"/>
      <c r="BP131" s="138"/>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4"/>
      <c r="AQ132" s="141"/>
      <c r="AR132" s="145"/>
      <c r="AS132" s="141"/>
      <c r="AT132" s="153"/>
      <c r="AU132" s="145"/>
      <c r="AV132" s="141"/>
      <c r="AW132" s="140"/>
      <c r="AX132" s="145"/>
      <c r="AY132" s="141"/>
      <c r="AZ132" s="145"/>
      <c r="BA132" s="141"/>
      <c r="BB132" s="145"/>
      <c r="BC132" s="141"/>
      <c r="BD132" s="145"/>
      <c r="BE132" s="145"/>
      <c r="BF132" s="141"/>
      <c r="BG132" s="156"/>
      <c r="BH132" s="144"/>
      <c r="BI132" s="144"/>
      <c r="BJ132" s="139"/>
      <c r="BK132" s="139"/>
      <c r="BL132" s="139"/>
      <c r="BM132" s="139"/>
      <c r="BN132" s="139"/>
      <c r="BO132" s="139"/>
      <c r="BP132" s="139"/>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4">
        <f>IF(SUM(J133:J136)&lt;=6,SUM(J133:J136),IF(SUM(J133:J136)&gt;=6,"6",0))</f>
        <v>0</v>
      </c>
      <c r="AQ133" s="141">
        <f>IF(AP133&gt;=6,0,IF(SUM(K133:K136)&lt;=6,SUM(K133:K136),IF(SUM(K133:K136)&gt;=6,"6",0)))</f>
        <v>0</v>
      </c>
      <c r="AR133" s="145">
        <f>AP133</f>
        <v>0</v>
      </c>
      <c r="AS133" s="141">
        <f>AQ133</f>
        <v>0</v>
      </c>
      <c r="AT133" s="153">
        <f>AR133+AS133</f>
        <v>0</v>
      </c>
      <c r="AU133" s="145">
        <f>IF(AT133&lt;=6,AR133,"")</f>
        <v>0</v>
      </c>
      <c r="AV133" s="141">
        <f>IF(AT133&lt;=6,AS133,"")</f>
        <v>0</v>
      </c>
      <c r="AW133" s="140">
        <f>AT133-6</f>
        <v>-6</v>
      </c>
      <c r="AX133" s="145">
        <f>IF(AT133&gt;6,AR133,"")</f>
      </c>
      <c r="AY133" s="141">
        <f>IF(AU133&gt;6,AS133-AW133,"")</f>
      </c>
      <c r="AZ133" s="145">
        <f>IF(AR133&lt;=6,"")</f>
      </c>
      <c r="BA133" s="141">
        <f>IF(AR133&lt;=6,"")</f>
      </c>
      <c r="BB133" s="145">
        <f>IF(AX133&gt;6,AU133-6,"")</f>
        <v>-6</v>
      </c>
      <c r="BC133" s="141"/>
      <c r="BD133" s="145">
        <f>SUM(J133:J136)</f>
        <v>0</v>
      </c>
      <c r="BE133" s="145">
        <f>BD133-V133</f>
        <v>0</v>
      </c>
      <c r="BF133" s="141">
        <f>SUM(K133:K136)</f>
        <v>0</v>
      </c>
      <c r="BG133" s="156">
        <f>BF133-W133</f>
        <v>0</v>
      </c>
      <c r="BH133" s="142" t="e">
        <f>IF(#REF!="ÜCRETLİ ÖĞRT.",#REF!,0)</f>
        <v>#REF!</v>
      </c>
      <c r="BI133" s="142" t="e">
        <f>IF(#REF!="OKUL DIŞI GÖR.",#REF!,0)</f>
        <v>#REF!</v>
      </c>
      <c r="BJ133" s="137">
        <f>IF(B133="Müdür","20",IF(B133="Müdür Vekili","20",IF(B133="Müdür Başyardımcısı","20",IF(B133="Müdür Yardımcısı","18",0))))</f>
        <v>0</v>
      </c>
      <c r="BK133" s="137">
        <f>IF(B133="Müdür","20",IF(B133="Müdür Vekili","20",IF(B133="Müdür Başyardımcısı","20",IF(B133="Müdür Yardımcısı","18",0))))</f>
        <v>0</v>
      </c>
      <c r="BL133" s="137">
        <f>IF(B133="Müdür","30",IF(B133="Müdür Vekili","30",IF(B133="Müdür Başyardımcısı","30",IF(B133="Müdür Yardımcısı","18",IF(B133="Müdür Yardımcısı(Y)","22",0)))))</f>
        <v>0</v>
      </c>
      <c r="BM133" s="137">
        <f>IF(B133="Müdür","25",IF(B133="Müdür Vekili","25",IF(B133="Müdür Başyardımcısı","25",IF(B133="Müdür Yardımcısı","20",0))))</f>
        <v>0</v>
      </c>
      <c r="BN133" s="137">
        <f>IF(B133="Müdür","25",IF(B133="Müdür Vekili","25",IF(B133="Müdür Başyardımcısı","25",IF(B133="Müdür Yardımcısı","20",0))))</f>
        <v>0</v>
      </c>
      <c r="BO133" s="137">
        <f>IF(B133="Müdür","30",IF(B133="Müdür Vekili","30",IF(B133="Müdür Başyardımcısı","30",IF(B133="Müdür Yardımcısı","18",IF(B133="Müdür Yardımcısı(Y)","22",0)))))</f>
        <v>0</v>
      </c>
      <c r="BP133" s="137">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4"/>
      <c r="AQ134" s="141"/>
      <c r="AR134" s="145"/>
      <c r="AS134" s="141"/>
      <c r="AT134" s="153"/>
      <c r="AU134" s="145"/>
      <c r="AV134" s="141"/>
      <c r="AW134" s="140"/>
      <c r="AX134" s="145"/>
      <c r="AY134" s="141"/>
      <c r="AZ134" s="145"/>
      <c r="BA134" s="141"/>
      <c r="BB134" s="145"/>
      <c r="BC134" s="141"/>
      <c r="BD134" s="145"/>
      <c r="BE134" s="145"/>
      <c r="BF134" s="141"/>
      <c r="BG134" s="156"/>
      <c r="BH134" s="143"/>
      <c r="BI134" s="143"/>
      <c r="BJ134" s="138"/>
      <c r="BK134" s="138"/>
      <c r="BL134" s="138"/>
      <c r="BM134" s="138"/>
      <c r="BN134" s="138"/>
      <c r="BO134" s="138"/>
      <c r="BP134" s="138"/>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4"/>
      <c r="AQ135" s="141"/>
      <c r="AR135" s="145"/>
      <c r="AS135" s="141"/>
      <c r="AT135" s="153"/>
      <c r="AU135" s="145"/>
      <c r="AV135" s="141"/>
      <c r="AW135" s="140"/>
      <c r="AX135" s="145"/>
      <c r="AY135" s="141"/>
      <c r="AZ135" s="145"/>
      <c r="BA135" s="141"/>
      <c r="BB135" s="145"/>
      <c r="BC135" s="141"/>
      <c r="BD135" s="145"/>
      <c r="BE135" s="145"/>
      <c r="BF135" s="141"/>
      <c r="BG135" s="156"/>
      <c r="BH135" s="143"/>
      <c r="BI135" s="143"/>
      <c r="BJ135" s="138"/>
      <c r="BK135" s="138"/>
      <c r="BL135" s="138"/>
      <c r="BM135" s="138"/>
      <c r="BN135" s="138"/>
      <c r="BO135" s="138"/>
      <c r="BP135" s="138"/>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4"/>
      <c r="AQ136" s="141"/>
      <c r="AR136" s="145"/>
      <c r="AS136" s="141"/>
      <c r="AT136" s="153"/>
      <c r="AU136" s="145"/>
      <c r="AV136" s="141"/>
      <c r="AW136" s="140"/>
      <c r="AX136" s="145"/>
      <c r="AY136" s="141"/>
      <c r="AZ136" s="145"/>
      <c r="BA136" s="141"/>
      <c r="BB136" s="145"/>
      <c r="BC136" s="141"/>
      <c r="BD136" s="145"/>
      <c r="BE136" s="145"/>
      <c r="BF136" s="141"/>
      <c r="BG136" s="156"/>
      <c r="BH136" s="143"/>
      <c r="BI136" s="143"/>
      <c r="BJ136" s="138"/>
      <c r="BK136" s="138"/>
      <c r="BL136" s="138"/>
      <c r="BM136" s="138"/>
      <c r="BN136" s="138"/>
      <c r="BO136" s="138"/>
      <c r="BP136" s="138"/>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4"/>
      <c r="AQ137" s="141"/>
      <c r="AR137" s="145"/>
      <c r="AS137" s="141"/>
      <c r="AT137" s="153"/>
      <c r="AU137" s="145"/>
      <c r="AV137" s="141"/>
      <c r="AW137" s="140"/>
      <c r="AX137" s="145"/>
      <c r="AY137" s="141"/>
      <c r="AZ137" s="145"/>
      <c r="BA137" s="141"/>
      <c r="BB137" s="145"/>
      <c r="BC137" s="141"/>
      <c r="BD137" s="145"/>
      <c r="BE137" s="145"/>
      <c r="BF137" s="141"/>
      <c r="BG137" s="156"/>
      <c r="BH137" s="143"/>
      <c r="BI137" s="143"/>
      <c r="BJ137" s="138"/>
      <c r="BK137" s="138"/>
      <c r="BL137" s="138"/>
      <c r="BM137" s="138"/>
      <c r="BN137" s="138"/>
      <c r="BO137" s="138"/>
      <c r="BP137" s="138"/>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4"/>
      <c r="AQ138" s="141"/>
      <c r="AR138" s="145"/>
      <c r="AS138" s="141"/>
      <c r="AT138" s="153"/>
      <c r="AU138" s="145"/>
      <c r="AV138" s="141"/>
      <c r="AW138" s="140"/>
      <c r="AX138" s="145"/>
      <c r="AY138" s="141"/>
      <c r="AZ138" s="145"/>
      <c r="BA138" s="141"/>
      <c r="BB138" s="145"/>
      <c r="BC138" s="141"/>
      <c r="BD138" s="145"/>
      <c r="BE138" s="145"/>
      <c r="BF138" s="141"/>
      <c r="BG138" s="156"/>
      <c r="BH138" s="143"/>
      <c r="BI138" s="143"/>
      <c r="BJ138" s="138"/>
      <c r="BK138" s="138"/>
      <c r="BL138" s="138"/>
      <c r="BM138" s="138"/>
      <c r="BN138" s="138"/>
      <c r="BO138" s="138"/>
      <c r="BP138" s="138"/>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4"/>
      <c r="AQ139" s="141"/>
      <c r="AR139" s="145"/>
      <c r="AS139" s="141"/>
      <c r="AT139" s="153"/>
      <c r="AU139" s="145"/>
      <c r="AV139" s="141"/>
      <c r="AW139" s="140"/>
      <c r="AX139" s="145"/>
      <c r="AY139" s="141"/>
      <c r="AZ139" s="145"/>
      <c r="BA139" s="141"/>
      <c r="BB139" s="145"/>
      <c r="BC139" s="141"/>
      <c r="BD139" s="145"/>
      <c r="BE139" s="145"/>
      <c r="BF139" s="141"/>
      <c r="BG139" s="156"/>
      <c r="BH139" s="144"/>
      <c r="BI139" s="144"/>
      <c r="BJ139" s="139"/>
      <c r="BK139" s="139"/>
      <c r="BL139" s="139"/>
      <c r="BM139" s="139"/>
      <c r="BN139" s="139"/>
      <c r="BO139" s="139"/>
      <c r="BP139" s="139"/>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4">
        <f>IF(SUM(J168:J171)&lt;=6,SUM(J168:J171),IF(SUM(J168:J171)&gt;=6,"6",0))</f>
        <v>0</v>
      </c>
      <c r="AQ168" s="141">
        <f>IF(AP168&gt;=6,0,IF(SUM(K168:K171)&lt;=6,SUM(K168:K171),IF(SUM(K168:K171)&gt;=6,"6",0)))</f>
        <v>0</v>
      </c>
      <c r="AR168" s="145">
        <f>AP168</f>
        <v>0</v>
      </c>
      <c r="AS168" s="141">
        <f>AQ168</f>
        <v>0</v>
      </c>
      <c r="AT168" s="153">
        <f>AR168+AS168</f>
        <v>0</v>
      </c>
      <c r="AU168" s="145">
        <f>IF(AT168&lt;=6,AR168,"")</f>
        <v>0</v>
      </c>
      <c r="AV168" s="141">
        <f>IF(AT168&lt;=6,AS168,"")</f>
        <v>0</v>
      </c>
      <c r="AW168" s="140">
        <f>AT168-6</f>
        <v>-6</v>
      </c>
      <c r="AX168" s="145">
        <f>IF(AT168&gt;6,AR168,"")</f>
      </c>
      <c r="AY168" s="141">
        <f>IF(AU168&gt;6,AS168-AW168,"")</f>
      </c>
      <c r="AZ168" s="145">
        <f>IF(AR168&lt;=6,"")</f>
      </c>
      <c r="BA168" s="141">
        <f>IF(AR168&lt;=6,"")</f>
      </c>
      <c r="BB168" s="145">
        <f>IF(AX168&gt;6,AU168-6,"")</f>
        <v>-6</v>
      </c>
      <c r="BC168" s="141"/>
      <c r="BD168" s="145">
        <f>SUM(J168:J171)</f>
        <v>0</v>
      </c>
      <c r="BE168" s="145">
        <f>BD168-V168</f>
        <v>0</v>
      </c>
      <c r="BF168" s="141">
        <f>SUM(K168:K171)</f>
        <v>0</v>
      </c>
      <c r="BG168" s="156">
        <f>BF168-W168</f>
        <v>0</v>
      </c>
      <c r="BH168" s="142" t="e">
        <f>IF(#REF!="ÜCRETLİ ÖĞRT.",#REF!,0)</f>
        <v>#REF!</v>
      </c>
      <c r="BI168" s="142" t="e">
        <f>IF(#REF!="OKUL DIŞI GÖR.",#REF!,0)</f>
        <v>#REF!</v>
      </c>
      <c r="BJ168" s="137">
        <f>IF(B168="Müdür","20",IF(B168="Müdür Vekili","20",IF(B168="Müdür Başyardımcısı","20",IF(B168="Müdür Yardımcısı","18",0))))</f>
        <v>0</v>
      </c>
      <c r="BK168" s="137">
        <f>IF(B168="Müdür","20",IF(B168="Müdür Vekili","20",IF(B168="Müdür Başyardımcısı","20",IF(B168="Müdür Yardımcısı","18",0))))</f>
        <v>0</v>
      </c>
      <c r="BL168" s="137">
        <f>IF(B168="Müdür","30",IF(B168="Müdür Vekili","30",IF(B168="Müdür Başyardımcısı","30",IF(B168="Müdür Yardımcısı","18",IF(B168="Müdür Yardımcısı(Y)","22",0)))))</f>
        <v>0</v>
      </c>
      <c r="BM168" s="137">
        <f>IF(B168="Müdür","25",IF(B168="Müdür Vekili","25",IF(B168="Müdür Başyardımcısı","25",IF(B168="Müdür Yardımcısı","20",0))))</f>
        <v>0</v>
      </c>
      <c r="BN168" s="137">
        <f>IF(B168="Müdür","25",IF(B168="Müdür Vekili","25",IF(B168="Müdür Başyardımcısı","25",IF(B168="Müdür Yardımcısı","20",0))))</f>
        <v>0</v>
      </c>
      <c r="BO168" s="137">
        <f>IF(B168="Müdür","30",IF(B168="Müdür Vekili","30",IF(B168="Müdür Başyardımcısı","30",IF(B168="Müdür Yardımcısı","18",IF(B168="Müdür Yardımcısı(Y)","22",0)))))</f>
        <v>0</v>
      </c>
      <c r="BP168" s="137">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4"/>
      <c r="AQ169" s="141"/>
      <c r="AR169" s="145"/>
      <c r="AS169" s="141"/>
      <c r="AT169" s="153"/>
      <c r="AU169" s="145"/>
      <c r="AV169" s="141"/>
      <c r="AW169" s="140"/>
      <c r="AX169" s="145"/>
      <c r="AY169" s="141"/>
      <c r="AZ169" s="145"/>
      <c r="BA169" s="141"/>
      <c r="BB169" s="145"/>
      <c r="BC169" s="141"/>
      <c r="BD169" s="145"/>
      <c r="BE169" s="145"/>
      <c r="BF169" s="141"/>
      <c r="BG169" s="156"/>
      <c r="BH169" s="143"/>
      <c r="BI169" s="143"/>
      <c r="BJ169" s="138"/>
      <c r="BK169" s="138"/>
      <c r="BL169" s="138"/>
      <c r="BM169" s="138"/>
      <c r="BN169" s="138"/>
      <c r="BO169" s="138"/>
      <c r="BP169" s="138"/>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4"/>
      <c r="AQ170" s="141"/>
      <c r="AR170" s="145"/>
      <c r="AS170" s="141"/>
      <c r="AT170" s="153"/>
      <c r="AU170" s="145"/>
      <c r="AV170" s="141"/>
      <c r="AW170" s="140"/>
      <c r="AX170" s="145"/>
      <c r="AY170" s="141"/>
      <c r="AZ170" s="145"/>
      <c r="BA170" s="141"/>
      <c r="BB170" s="145"/>
      <c r="BC170" s="141"/>
      <c r="BD170" s="145"/>
      <c r="BE170" s="145"/>
      <c r="BF170" s="141"/>
      <c r="BG170" s="156"/>
      <c r="BH170" s="143"/>
      <c r="BI170" s="143"/>
      <c r="BJ170" s="138"/>
      <c r="BK170" s="138"/>
      <c r="BL170" s="138"/>
      <c r="BM170" s="138"/>
      <c r="BN170" s="138"/>
      <c r="BO170" s="138"/>
      <c r="BP170" s="138"/>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4"/>
      <c r="AQ171" s="141"/>
      <c r="AR171" s="145"/>
      <c r="AS171" s="141"/>
      <c r="AT171" s="153"/>
      <c r="AU171" s="145"/>
      <c r="AV171" s="141"/>
      <c r="AW171" s="140"/>
      <c r="AX171" s="145"/>
      <c r="AY171" s="141"/>
      <c r="AZ171" s="145"/>
      <c r="BA171" s="141"/>
      <c r="BB171" s="145"/>
      <c r="BC171" s="141"/>
      <c r="BD171" s="145"/>
      <c r="BE171" s="145"/>
      <c r="BF171" s="141"/>
      <c r="BG171" s="156"/>
      <c r="BH171" s="143"/>
      <c r="BI171" s="143"/>
      <c r="BJ171" s="138"/>
      <c r="BK171" s="138"/>
      <c r="BL171" s="138"/>
      <c r="BM171" s="138"/>
      <c r="BN171" s="138"/>
      <c r="BO171" s="138"/>
      <c r="BP171" s="138"/>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4"/>
      <c r="AQ172" s="141"/>
      <c r="AR172" s="145"/>
      <c r="AS172" s="141"/>
      <c r="AT172" s="153"/>
      <c r="AU172" s="145"/>
      <c r="AV172" s="141"/>
      <c r="AW172" s="140"/>
      <c r="AX172" s="145"/>
      <c r="AY172" s="141"/>
      <c r="AZ172" s="145"/>
      <c r="BA172" s="141"/>
      <c r="BB172" s="145"/>
      <c r="BC172" s="141"/>
      <c r="BD172" s="145"/>
      <c r="BE172" s="145"/>
      <c r="BF172" s="141"/>
      <c r="BG172" s="156"/>
      <c r="BH172" s="143"/>
      <c r="BI172" s="143"/>
      <c r="BJ172" s="138"/>
      <c r="BK172" s="138"/>
      <c r="BL172" s="138"/>
      <c r="BM172" s="138"/>
      <c r="BN172" s="138"/>
      <c r="BO172" s="138"/>
      <c r="BP172" s="138"/>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4"/>
      <c r="AQ173" s="141"/>
      <c r="AR173" s="145"/>
      <c r="AS173" s="141"/>
      <c r="AT173" s="153"/>
      <c r="AU173" s="145"/>
      <c r="AV173" s="141"/>
      <c r="AW173" s="140"/>
      <c r="AX173" s="145"/>
      <c r="AY173" s="141"/>
      <c r="AZ173" s="145"/>
      <c r="BA173" s="141"/>
      <c r="BB173" s="145"/>
      <c r="BC173" s="141"/>
      <c r="BD173" s="145"/>
      <c r="BE173" s="145"/>
      <c r="BF173" s="141"/>
      <c r="BG173" s="156"/>
      <c r="BH173" s="143"/>
      <c r="BI173" s="143"/>
      <c r="BJ173" s="138"/>
      <c r="BK173" s="138"/>
      <c r="BL173" s="138"/>
      <c r="BM173" s="138"/>
      <c r="BN173" s="138"/>
      <c r="BO173" s="138"/>
      <c r="BP173" s="138"/>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4"/>
      <c r="AQ174" s="141"/>
      <c r="AR174" s="145"/>
      <c r="AS174" s="141"/>
      <c r="AT174" s="153"/>
      <c r="AU174" s="145"/>
      <c r="AV174" s="141"/>
      <c r="AW174" s="140"/>
      <c r="AX174" s="145"/>
      <c r="AY174" s="141"/>
      <c r="AZ174" s="145"/>
      <c r="BA174" s="141"/>
      <c r="BB174" s="145"/>
      <c r="BC174" s="141"/>
      <c r="BD174" s="145"/>
      <c r="BE174" s="145"/>
      <c r="BF174" s="141"/>
      <c r="BG174" s="156"/>
      <c r="BH174" s="144"/>
      <c r="BI174" s="144"/>
      <c r="BJ174" s="139"/>
      <c r="BK174" s="139"/>
      <c r="BL174" s="139"/>
      <c r="BM174" s="139"/>
      <c r="BN174" s="139"/>
      <c r="BO174" s="139"/>
      <c r="BP174" s="139"/>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9"/>
      <c r="D176" s="12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8"/>
      <c r="D177" s="128"/>
      <c r="E177" s="30"/>
      <c r="F177" s="62"/>
      <c r="G177" s="62"/>
      <c r="H177" s="117"/>
      <c r="I177" s="31"/>
      <c r="J177" s="63"/>
      <c r="K177" s="62"/>
      <c r="L177" s="84"/>
      <c r="M177" s="84"/>
      <c r="N177" s="99"/>
      <c r="O177" s="99"/>
      <c r="P177" s="84"/>
      <c r="Q177" s="103"/>
      <c r="R177" s="99"/>
      <c r="S177" s="103"/>
      <c r="T177" s="99"/>
      <c r="U177" s="155"/>
      <c r="V177" s="93"/>
      <c r="W177" s="106"/>
      <c r="X177" s="93"/>
      <c r="Y177" s="106"/>
      <c r="Z177" s="84"/>
      <c r="AA177" s="99"/>
      <c r="AB177" s="99"/>
      <c r="AC177" s="103"/>
      <c r="AD177" s="99"/>
      <c r="AE177" s="84"/>
      <c r="AF177" s="84"/>
      <c r="AG177" s="103"/>
      <c r="AH177" s="79"/>
      <c r="AI177" s="79"/>
      <c r="AJ177" s="100"/>
      <c r="AK177" s="99"/>
      <c r="AL177" s="103"/>
      <c r="AM177" s="131"/>
      <c r="AN177" s="130"/>
      <c r="AO177" s="32"/>
      <c r="AP177" s="154">
        <f>IF(SUM(J177:J180)&lt;=6,SUM(J177:J180),IF(SUM(J177:J180)&gt;=6,"6",0))</f>
        <v>0</v>
      </c>
      <c r="AQ177" s="141">
        <f>IF(AP177&gt;=6,0,IF(SUM(K177:K180)&lt;=6,SUM(K177:K180),IF(SUM(K177:K180)&gt;=6,"6",0)))</f>
        <v>0</v>
      </c>
      <c r="AR177" s="145">
        <f>AP177</f>
        <v>0</v>
      </c>
      <c r="AS177" s="141">
        <f>AQ177</f>
        <v>0</v>
      </c>
      <c r="AT177" s="153">
        <f>AR177+AS177</f>
        <v>0</v>
      </c>
      <c r="AU177" s="145">
        <f>IF(AT177&lt;=6,AR177,"")</f>
        <v>0</v>
      </c>
      <c r="AV177" s="141">
        <f>IF(AT177&lt;=6,AS177,"")</f>
        <v>0</v>
      </c>
      <c r="AW177" s="140">
        <f>AT177-6</f>
        <v>-6</v>
      </c>
      <c r="AX177" s="145">
        <f>IF(AT177&gt;6,AR177,"")</f>
      </c>
      <c r="AY177" s="141">
        <f>IF(AU177&gt;6,AS177-AW177,"")</f>
      </c>
      <c r="AZ177" s="145">
        <f>IF(AR177&lt;=6,"")</f>
      </c>
      <c r="BA177" s="141">
        <f>IF(AR177&lt;=6,"")</f>
      </c>
      <c r="BB177" s="145">
        <f>IF(AX177&gt;6,AU177-6,"")</f>
        <v>-6</v>
      </c>
      <c r="BC177" s="141"/>
      <c r="BD177" s="145">
        <f>SUM(J177:J180)</f>
        <v>0</v>
      </c>
      <c r="BE177" s="145">
        <f>BD177-V177</f>
        <v>0</v>
      </c>
      <c r="BF177" s="141">
        <f>SUM(K177:K180)</f>
        <v>0</v>
      </c>
      <c r="BG177" s="156">
        <f>BF177-W177</f>
        <v>0</v>
      </c>
      <c r="BH177" s="142" t="e">
        <f>IF(#REF!="ÜCRETLİ ÖĞRT.",#REF!,0)</f>
        <v>#REF!</v>
      </c>
      <c r="BI177" s="142" t="e">
        <f>IF(#REF!="OKUL DIŞI GÖR.",#REF!,0)</f>
        <v>#REF!</v>
      </c>
      <c r="BJ177" s="137">
        <f>IF(B177="Müdür","20",IF(B177="Müdür Vekili","20",IF(B177="Müdür Başyardımcısı","20",IF(B177="Müdür Yardımcısı","18",0))))</f>
        <v>0</v>
      </c>
      <c r="BK177" s="137">
        <f>IF(B177="Müdür","20",IF(B177="Müdür Vekili","20",IF(B177="Müdür Başyardımcısı","20",IF(B177="Müdür Yardımcısı","18",0))))</f>
        <v>0</v>
      </c>
      <c r="BL177" s="137">
        <f>IF(B177="Müdür","30",IF(B177="Müdür Vekili","30",IF(B177="Müdür Başyardımcısı","30",IF(B177="Müdür Yardımcısı","18",IF(B177="Müdür Yardımcısı(Y)","22",0)))))</f>
        <v>0</v>
      </c>
      <c r="BM177" s="137">
        <f>IF(B177="Müdür","25",IF(B177="Müdür Vekili","25",IF(B177="Müdür Başyardımcısı","25",IF(B177="Müdür Yardımcısı","20",0))))</f>
        <v>0</v>
      </c>
      <c r="BN177" s="137">
        <f>IF(B177="Müdür","25",IF(B177="Müdür Vekili","25",IF(B177="Müdür Başyardımcısı","25",IF(B177="Müdür Yardımcısı","20",0))))</f>
        <v>0</v>
      </c>
      <c r="BO177" s="137">
        <f>IF(B177="Müdür","30",IF(B177="Müdür Vekili","30",IF(B177="Müdür Başyardımcısı","30",IF(B177="Müdür Yardımcısı","18",IF(B177="Müdür Yardımcısı(Y)","22",0)))))</f>
        <v>0</v>
      </c>
      <c r="BP177" s="137">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4"/>
      <c r="AQ178" s="141"/>
      <c r="AR178" s="145"/>
      <c r="AS178" s="141"/>
      <c r="AT178" s="153"/>
      <c r="AU178" s="145"/>
      <c r="AV178" s="141"/>
      <c r="AW178" s="140"/>
      <c r="AX178" s="145"/>
      <c r="AY178" s="141"/>
      <c r="AZ178" s="145"/>
      <c r="BA178" s="141"/>
      <c r="BB178" s="145"/>
      <c r="BC178" s="141"/>
      <c r="BD178" s="145"/>
      <c r="BE178" s="145"/>
      <c r="BF178" s="141"/>
      <c r="BG178" s="156"/>
      <c r="BH178" s="143"/>
      <c r="BI178" s="143"/>
      <c r="BJ178" s="138"/>
      <c r="BK178" s="138"/>
      <c r="BL178" s="138"/>
      <c r="BM178" s="138"/>
      <c r="BN178" s="138"/>
      <c r="BO178" s="138"/>
      <c r="BP178" s="138"/>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4"/>
      <c r="AQ179" s="141"/>
      <c r="AR179" s="145"/>
      <c r="AS179" s="141"/>
      <c r="AT179" s="153"/>
      <c r="AU179" s="145"/>
      <c r="AV179" s="141"/>
      <c r="AW179" s="140"/>
      <c r="AX179" s="145"/>
      <c r="AY179" s="141"/>
      <c r="AZ179" s="145"/>
      <c r="BA179" s="141"/>
      <c r="BB179" s="145"/>
      <c r="BC179" s="141"/>
      <c r="BD179" s="145"/>
      <c r="BE179" s="145"/>
      <c r="BF179" s="141"/>
      <c r="BG179" s="156"/>
      <c r="BH179" s="143"/>
      <c r="BI179" s="143"/>
      <c r="BJ179" s="138"/>
      <c r="BK179" s="138"/>
      <c r="BL179" s="138"/>
      <c r="BM179" s="138"/>
      <c r="BN179" s="138"/>
      <c r="BO179" s="138"/>
      <c r="BP179" s="138"/>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4"/>
      <c r="AQ180" s="141"/>
      <c r="AR180" s="145"/>
      <c r="AS180" s="141"/>
      <c r="AT180" s="153"/>
      <c r="AU180" s="145"/>
      <c r="AV180" s="141"/>
      <c r="AW180" s="140"/>
      <c r="AX180" s="145"/>
      <c r="AY180" s="141"/>
      <c r="AZ180" s="145"/>
      <c r="BA180" s="141"/>
      <c r="BB180" s="145"/>
      <c r="BC180" s="141"/>
      <c r="BD180" s="145"/>
      <c r="BE180" s="145"/>
      <c r="BF180" s="141"/>
      <c r="BG180" s="156"/>
      <c r="BH180" s="143"/>
      <c r="BI180" s="143"/>
      <c r="BJ180" s="138"/>
      <c r="BK180" s="138"/>
      <c r="BL180" s="138"/>
      <c r="BM180" s="138"/>
      <c r="BN180" s="138"/>
      <c r="BO180" s="138"/>
      <c r="BP180" s="138"/>
    </row>
    <row r="181" spans="1:68" ht="12" customHeight="1">
      <c r="A181" s="118"/>
      <c r="B181" s="121"/>
      <c r="C181" s="115"/>
      <c r="D181" s="115"/>
      <c r="E181" s="33"/>
      <c r="F181" s="64"/>
      <c r="G181" s="64"/>
      <c r="H181" s="118"/>
      <c r="I181" s="68"/>
      <c r="J181" s="126"/>
      <c r="K181" s="127"/>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4"/>
      <c r="AQ181" s="141"/>
      <c r="AR181" s="145"/>
      <c r="AS181" s="141"/>
      <c r="AT181" s="153"/>
      <c r="AU181" s="145"/>
      <c r="AV181" s="141"/>
      <c r="AW181" s="140"/>
      <c r="AX181" s="145"/>
      <c r="AY181" s="141"/>
      <c r="AZ181" s="145"/>
      <c r="BA181" s="141"/>
      <c r="BB181" s="145"/>
      <c r="BC181" s="141"/>
      <c r="BD181" s="145"/>
      <c r="BE181" s="145"/>
      <c r="BF181" s="141"/>
      <c r="BG181" s="156"/>
      <c r="BH181" s="143"/>
      <c r="BI181" s="143"/>
      <c r="BJ181" s="138"/>
      <c r="BK181" s="138"/>
      <c r="BL181" s="138"/>
      <c r="BM181" s="138"/>
      <c r="BN181" s="138"/>
      <c r="BO181" s="138"/>
      <c r="BP181" s="138"/>
    </row>
    <row r="182" spans="1:68" ht="12" customHeight="1">
      <c r="A182" s="118"/>
      <c r="B182" s="121"/>
      <c r="C182" s="115"/>
      <c r="D182" s="115"/>
      <c r="E182" s="33"/>
      <c r="F182" s="64"/>
      <c r="G182" s="64"/>
      <c r="H182" s="118"/>
      <c r="I182" s="69"/>
      <c r="J182" s="133"/>
      <c r="K182" s="134"/>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4"/>
      <c r="AQ182" s="141"/>
      <c r="AR182" s="145"/>
      <c r="AS182" s="141"/>
      <c r="AT182" s="153"/>
      <c r="AU182" s="145"/>
      <c r="AV182" s="141"/>
      <c r="AW182" s="140"/>
      <c r="AX182" s="145"/>
      <c r="AY182" s="141"/>
      <c r="AZ182" s="145"/>
      <c r="BA182" s="141"/>
      <c r="BB182" s="145"/>
      <c r="BC182" s="141"/>
      <c r="BD182" s="145"/>
      <c r="BE182" s="145"/>
      <c r="BF182" s="141"/>
      <c r="BG182" s="156"/>
      <c r="BH182" s="143"/>
      <c r="BI182" s="143"/>
      <c r="BJ182" s="138"/>
      <c r="BK182" s="138"/>
      <c r="BL182" s="138"/>
      <c r="BM182" s="138"/>
      <c r="BN182" s="138"/>
      <c r="BO182" s="138"/>
      <c r="BP182" s="138"/>
    </row>
    <row r="183" spans="1:68" ht="12" customHeight="1" thickBot="1">
      <c r="A183" s="119"/>
      <c r="B183" s="122"/>
      <c r="C183" s="116"/>
      <c r="D183" s="116"/>
      <c r="E183" s="35"/>
      <c r="F183" s="70"/>
      <c r="G183" s="70"/>
      <c r="H183" s="119"/>
      <c r="I183" s="71"/>
      <c r="J183" s="135"/>
      <c r="K183" s="136"/>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4"/>
      <c r="AQ183" s="141"/>
      <c r="AR183" s="145"/>
      <c r="AS183" s="141"/>
      <c r="AT183" s="153"/>
      <c r="AU183" s="145"/>
      <c r="AV183" s="141"/>
      <c r="AW183" s="140"/>
      <c r="AX183" s="145"/>
      <c r="AY183" s="141"/>
      <c r="AZ183" s="145"/>
      <c r="BA183" s="141"/>
      <c r="BB183" s="145"/>
      <c r="BC183" s="141"/>
      <c r="BD183" s="145"/>
      <c r="BE183" s="145"/>
      <c r="BF183" s="141"/>
      <c r="BG183" s="156"/>
      <c r="BH183" s="144"/>
      <c r="BI183" s="144"/>
      <c r="BJ183" s="139"/>
      <c r="BK183" s="139"/>
      <c r="BL183" s="139"/>
      <c r="BM183" s="139"/>
      <c r="BN183" s="139"/>
      <c r="BO183" s="139"/>
      <c r="BP183" s="139"/>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5">
        <f>IF(AR205&lt;=6,"")</f>
      </c>
      <c r="BA205" s="141">
        <f>IF(AR205&lt;=6,"")</f>
      </c>
      <c r="BB205" s="145">
        <f>IF(AX205&gt;6,AU205-6,"")</f>
        <v>-6</v>
      </c>
      <c r="BC205" s="141"/>
      <c r="BD205" s="145">
        <f>SUM(J205:J208)</f>
        <v>0</v>
      </c>
      <c r="BE205" s="145">
        <f>BD205-V205</f>
        <v>0</v>
      </c>
      <c r="BF205" s="141">
        <f>SUM(K205:K208)</f>
        <v>0</v>
      </c>
      <c r="BG205" s="156">
        <f>BF205-W205</f>
        <v>0</v>
      </c>
      <c r="BH205" s="142" t="e">
        <f>IF(#REF!="ÜCRETLİ ÖĞRT.",#REF!,0)</f>
        <v>#REF!</v>
      </c>
      <c r="BI205" s="142" t="e">
        <f>IF(#REF!="OKUL DIŞI GÖR.",#REF!,0)</f>
        <v>#REF!</v>
      </c>
      <c r="BJ205" s="137">
        <f>IF(B205="Müdür","20",IF(B205="Müdür Vekili","20",IF(B205="Müdür Başyardımcısı","20",IF(B205="Müdür Yardımcısı","18",0))))</f>
        <v>0</v>
      </c>
      <c r="BK205" s="137">
        <f>IF(B205="Müdür","20",IF(B205="Müdür Vekili","20",IF(B205="Müdür Başyardımcısı","20",IF(B205="Müdür Yardımcısı","18",0))))</f>
        <v>0</v>
      </c>
      <c r="BL205" s="137">
        <f>IF(B205="Müdür","30",IF(B205="Müdür Vekili","30",IF(B205="Müdür Başyardımcısı","30",IF(B205="Müdür Yardımcısı","18",IF(B205="Müdür Yardımcısı(Y)","22",0)))))</f>
        <v>0</v>
      </c>
      <c r="BM205" s="137">
        <f>IF(B205="Müdür","25",IF(B205="Müdür Vekili","25",IF(B205="Müdür Başyardımcısı","25",IF(B205="Müdür Yardımcısı","20",0))))</f>
        <v>0</v>
      </c>
      <c r="BN205" s="137">
        <f>IF(B205="Müdür","25",IF(B205="Müdür Vekili","25",IF(B205="Müdür Başyardımcısı","25",IF(B205="Müdür Yardımcısı","20",0))))</f>
        <v>0</v>
      </c>
      <c r="BO205" s="137">
        <f>IF(B205="Müdür","30",IF(B205="Müdür Vekili","30",IF(B205="Müdür Başyardımcısı","30",IF(B205="Müdür Yardımcısı","18",IF(B205="Müdür Yardımcısı(Y)","22",0)))))</f>
        <v>0</v>
      </c>
      <c r="BP205" s="137">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5"/>
      <c r="BA206" s="141"/>
      <c r="BB206" s="145"/>
      <c r="BC206" s="141"/>
      <c r="BD206" s="145"/>
      <c r="BE206" s="145"/>
      <c r="BF206" s="141"/>
      <c r="BG206" s="156"/>
      <c r="BH206" s="143"/>
      <c r="BI206" s="143"/>
      <c r="BJ206" s="138"/>
      <c r="BK206" s="138"/>
      <c r="BL206" s="138"/>
      <c r="BM206" s="138"/>
      <c r="BN206" s="138"/>
      <c r="BO206" s="138"/>
      <c r="BP206" s="138"/>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5"/>
      <c r="BA207" s="141"/>
      <c r="BB207" s="145"/>
      <c r="BC207" s="141"/>
      <c r="BD207" s="145"/>
      <c r="BE207" s="145"/>
      <c r="BF207" s="141"/>
      <c r="BG207" s="156"/>
      <c r="BH207" s="143"/>
      <c r="BI207" s="143"/>
      <c r="BJ207" s="138"/>
      <c r="BK207" s="138"/>
      <c r="BL207" s="138"/>
      <c r="BM207" s="138"/>
      <c r="BN207" s="138"/>
      <c r="BO207" s="138"/>
      <c r="BP207" s="138"/>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5"/>
      <c r="BA208" s="141"/>
      <c r="BB208" s="145"/>
      <c r="BC208" s="141"/>
      <c r="BD208" s="145"/>
      <c r="BE208" s="145"/>
      <c r="BF208" s="141"/>
      <c r="BG208" s="156"/>
      <c r="BH208" s="143"/>
      <c r="BI208" s="143"/>
      <c r="BJ208" s="138"/>
      <c r="BK208" s="138"/>
      <c r="BL208" s="138"/>
      <c r="BM208" s="138"/>
      <c r="BN208" s="138"/>
      <c r="BO208" s="138"/>
      <c r="BP208" s="138"/>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5"/>
      <c r="BA209" s="141"/>
      <c r="BB209" s="145"/>
      <c r="BC209" s="141"/>
      <c r="BD209" s="145"/>
      <c r="BE209" s="145"/>
      <c r="BF209" s="141"/>
      <c r="BG209" s="156"/>
      <c r="BH209" s="143"/>
      <c r="BI209" s="143"/>
      <c r="BJ209" s="138"/>
      <c r="BK209" s="138"/>
      <c r="BL209" s="138"/>
      <c r="BM209" s="138"/>
      <c r="BN209" s="138"/>
      <c r="BO209" s="138"/>
      <c r="BP209" s="138"/>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5"/>
      <c r="BA210" s="141"/>
      <c r="BB210" s="145"/>
      <c r="BC210" s="141"/>
      <c r="BD210" s="145"/>
      <c r="BE210" s="145"/>
      <c r="BF210" s="141"/>
      <c r="BG210" s="156"/>
      <c r="BH210" s="143"/>
      <c r="BI210" s="143"/>
      <c r="BJ210" s="138"/>
      <c r="BK210" s="138"/>
      <c r="BL210" s="138"/>
      <c r="BM210" s="138"/>
      <c r="BN210" s="138"/>
      <c r="BO210" s="138"/>
      <c r="BP210" s="138"/>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5"/>
      <c r="BA211" s="141"/>
      <c r="BB211" s="145"/>
      <c r="BC211" s="141"/>
      <c r="BD211" s="145"/>
      <c r="BE211" s="145"/>
      <c r="BF211" s="141"/>
      <c r="BG211" s="156"/>
      <c r="BH211" s="144"/>
      <c r="BI211" s="144"/>
      <c r="BJ211" s="139"/>
      <c r="BK211" s="139"/>
      <c r="BL211" s="139"/>
      <c r="BM211" s="139"/>
      <c r="BN211" s="139"/>
      <c r="BO211" s="139"/>
      <c r="BP211" s="139"/>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41">
        <f>IF(AU212&gt;6,AS212-AW212,"")</f>
      </c>
      <c r="AZ212" s="145">
        <f>IF(AR212&lt;=6,"")</f>
      </c>
      <c r="BA212" s="141">
        <f>IF(AR212&lt;=6,"")</f>
      </c>
      <c r="BB212" s="145">
        <f>IF(AX212&gt;6,AU212-6,"")</f>
        <v>-6</v>
      </c>
      <c r="BC212" s="141"/>
      <c r="BD212" s="145">
        <f>SUM(J212:J215)</f>
        <v>0</v>
      </c>
      <c r="BE212" s="145">
        <f>BD212-V212</f>
        <v>0</v>
      </c>
      <c r="BF212" s="141">
        <f>SUM(K212:K215)</f>
        <v>0</v>
      </c>
      <c r="BG212" s="156">
        <f>BF212-W212</f>
        <v>0</v>
      </c>
      <c r="BH212" s="142" t="e">
        <f>IF(#REF!="ÜCRETLİ ÖĞRT.",#REF!,0)</f>
        <v>#REF!</v>
      </c>
      <c r="BI212" s="142" t="e">
        <f>IF(#REF!="OKUL DIŞI GÖR.",#REF!,0)</f>
        <v>#REF!</v>
      </c>
      <c r="BJ212" s="137">
        <f>IF(B212="Müdür","20",IF(B212="Müdür Vekili","20",IF(B212="Müdür Başyardımcısı","20",IF(B212="Müdür Yardımcısı","18",0))))</f>
        <v>0</v>
      </c>
      <c r="BK212" s="137">
        <f>IF(B212="Müdür","20",IF(B212="Müdür Vekili","20",IF(B212="Müdür Başyardımcısı","20",IF(B212="Müdür Yardımcısı","18",0))))</f>
        <v>0</v>
      </c>
      <c r="BL212" s="137">
        <f>IF(B212="Müdür","30",IF(B212="Müdür Vekili","30",IF(B212="Müdür Başyardımcısı","30",IF(B212="Müdür Yardımcısı","18",IF(B212="Müdür Yardımcısı(Y)","22",0)))))</f>
        <v>0</v>
      </c>
      <c r="BM212" s="137">
        <f>IF(B212="Müdür","25",IF(B212="Müdür Vekili","25",IF(B212="Müdür Başyardımcısı","25",IF(B212="Müdür Yardımcısı","20",0))))</f>
        <v>0</v>
      </c>
      <c r="BN212" s="137">
        <f>IF(B212="Müdür","25",IF(B212="Müdür Vekili","25",IF(B212="Müdür Başyardımcısı","25",IF(B212="Müdür Yardımcısı","20",0))))</f>
        <v>0</v>
      </c>
      <c r="BO212" s="137">
        <f>IF(B212="Müdür","30",IF(B212="Müdür Vekili","30",IF(B212="Müdür Başyardımcısı","30",IF(B212="Müdür Yardımcısı","18",IF(B212="Müdür Yardımcısı(Y)","22",0)))))</f>
        <v>0</v>
      </c>
      <c r="BP212" s="137">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41"/>
      <c r="AZ213" s="145"/>
      <c r="BA213" s="141"/>
      <c r="BB213" s="145"/>
      <c r="BC213" s="141"/>
      <c r="BD213" s="145"/>
      <c r="BE213" s="145"/>
      <c r="BF213" s="141"/>
      <c r="BG213" s="156"/>
      <c r="BH213" s="143"/>
      <c r="BI213" s="143"/>
      <c r="BJ213" s="138"/>
      <c r="BK213" s="138"/>
      <c r="BL213" s="138"/>
      <c r="BM213" s="138"/>
      <c r="BN213" s="138"/>
      <c r="BO213" s="138"/>
      <c r="BP213" s="138"/>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41"/>
      <c r="AZ214" s="145"/>
      <c r="BA214" s="141"/>
      <c r="BB214" s="145"/>
      <c r="BC214" s="141"/>
      <c r="BD214" s="145"/>
      <c r="BE214" s="145"/>
      <c r="BF214" s="141"/>
      <c r="BG214" s="156"/>
      <c r="BH214" s="143"/>
      <c r="BI214" s="143"/>
      <c r="BJ214" s="138"/>
      <c r="BK214" s="138"/>
      <c r="BL214" s="138"/>
      <c r="BM214" s="138"/>
      <c r="BN214" s="138"/>
      <c r="BO214" s="138"/>
      <c r="BP214" s="138"/>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41"/>
      <c r="AZ215" s="145"/>
      <c r="BA215" s="141"/>
      <c r="BB215" s="145"/>
      <c r="BC215" s="141"/>
      <c r="BD215" s="145"/>
      <c r="BE215" s="145"/>
      <c r="BF215" s="141"/>
      <c r="BG215" s="156"/>
      <c r="BH215" s="143"/>
      <c r="BI215" s="143"/>
      <c r="BJ215" s="138"/>
      <c r="BK215" s="138"/>
      <c r="BL215" s="138"/>
      <c r="BM215" s="138"/>
      <c r="BN215" s="138"/>
      <c r="BO215" s="138"/>
      <c r="BP215" s="138"/>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41"/>
      <c r="AZ216" s="145"/>
      <c r="BA216" s="141"/>
      <c r="BB216" s="145"/>
      <c r="BC216" s="141"/>
      <c r="BD216" s="145"/>
      <c r="BE216" s="145"/>
      <c r="BF216" s="141"/>
      <c r="BG216" s="156"/>
      <c r="BH216" s="143"/>
      <c r="BI216" s="143"/>
      <c r="BJ216" s="138"/>
      <c r="BK216" s="138"/>
      <c r="BL216" s="138"/>
      <c r="BM216" s="138"/>
      <c r="BN216" s="138"/>
      <c r="BO216" s="138"/>
      <c r="BP216" s="138"/>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41"/>
      <c r="AZ217" s="145"/>
      <c r="BA217" s="141"/>
      <c r="BB217" s="145"/>
      <c r="BC217" s="141"/>
      <c r="BD217" s="145"/>
      <c r="BE217" s="145"/>
      <c r="BF217" s="141"/>
      <c r="BG217" s="156"/>
      <c r="BH217" s="143"/>
      <c r="BI217" s="143"/>
      <c r="BJ217" s="138"/>
      <c r="BK217" s="138"/>
      <c r="BL217" s="138"/>
      <c r="BM217" s="138"/>
      <c r="BN217" s="138"/>
      <c r="BO217" s="138"/>
      <c r="BP217" s="138"/>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41"/>
      <c r="AZ218" s="145"/>
      <c r="BA218" s="141"/>
      <c r="BB218" s="145"/>
      <c r="BC218" s="141"/>
      <c r="BD218" s="145"/>
      <c r="BE218" s="145"/>
      <c r="BF218" s="141"/>
      <c r="BG218" s="156"/>
      <c r="BH218" s="144"/>
      <c r="BI218" s="144"/>
      <c r="BJ218" s="139"/>
      <c r="BK218" s="139"/>
      <c r="BL218" s="139"/>
      <c r="BM218" s="139"/>
      <c r="BN218" s="139"/>
      <c r="BO218" s="139"/>
      <c r="BP218" s="139"/>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4">
        <f>IF(SUM(J219:J222)&lt;=6,SUM(J219:J222),IF(SUM(J219:J222)&gt;=6,"6",0))</f>
        <v>0</v>
      </c>
      <c r="AQ219" s="141">
        <f>IF(AP219&gt;=6,0,IF(SUM(K219:K222)&lt;=6,SUM(K219:K222),IF(SUM(K219:K222)&gt;=6,"6",0)))</f>
        <v>0</v>
      </c>
      <c r="AR219" s="145">
        <f>AP219</f>
        <v>0</v>
      </c>
      <c r="AS219" s="141">
        <f>AQ219</f>
        <v>0</v>
      </c>
      <c r="AT219" s="153">
        <f>AR219+AS219</f>
        <v>0</v>
      </c>
      <c r="AU219" s="145">
        <f>IF(AT219&lt;=6,AR219,"")</f>
        <v>0</v>
      </c>
      <c r="AV219" s="141">
        <f>IF(AT219&lt;=6,AS219,"")</f>
        <v>0</v>
      </c>
      <c r="AW219" s="140">
        <f>AT219-6</f>
        <v>-6</v>
      </c>
      <c r="AX219" s="145">
        <f>IF(AT219&gt;6,AR219,"")</f>
      </c>
      <c r="AY219" s="141">
        <f>IF(AU219&gt;6,AS219-AW219,"")</f>
      </c>
      <c r="AZ219" s="145">
        <f>IF(AR219&lt;=6,"")</f>
      </c>
      <c r="BA219" s="141">
        <f>IF(AR219&lt;=6,"")</f>
      </c>
      <c r="BB219" s="145">
        <f>IF(AX219&gt;6,AU219-6,"")</f>
        <v>-6</v>
      </c>
      <c r="BC219" s="141"/>
      <c r="BD219" s="145">
        <f>SUM(J219:J222)</f>
        <v>0</v>
      </c>
      <c r="BE219" s="145">
        <f>BD219-V219</f>
        <v>0</v>
      </c>
      <c r="BF219" s="141">
        <f>SUM(K219:K222)</f>
        <v>0</v>
      </c>
      <c r="BG219" s="156">
        <f>BF219-W219</f>
        <v>0</v>
      </c>
      <c r="BH219" s="142" t="e">
        <f>IF(#REF!="ÜCRETLİ ÖĞRT.",#REF!,0)</f>
        <v>#REF!</v>
      </c>
      <c r="BI219" s="142" t="e">
        <f>IF(#REF!="OKUL DIŞI GÖR.",#REF!,0)</f>
        <v>#REF!</v>
      </c>
      <c r="BJ219" s="137">
        <f>IF(B219="Müdür","20",IF(B219="Müdür Vekili","20",IF(B219="Müdür Başyardımcısı","20",IF(B219="Müdür Yardımcısı","18",0))))</f>
        <v>0</v>
      </c>
      <c r="BK219" s="137">
        <f>IF(B219="Müdür","20",IF(B219="Müdür Vekili","20",IF(B219="Müdür Başyardımcısı","20",IF(B219="Müdür Yardımcısı","18",0))))</f>
        <v>0</v>
      </c>
      <c r="BL219" s="137">
        <f>IF(B219="Müdür","30",IF(B219="Müdür Vekili","30",IF(B219="Müdür Başyardımcısı","30",IF(B219="Müdür Yardımcısı","18",IF(B219="Müdür Yardımcısı(Y)","22",0)))))</f>
        <v>0</v>
      </c>
      <c r="BM219" s="137">
        <f>IF(B219="Müdür","25",IF(B219="Müdür Vekili","25",IF(B219="Müdür Başyardımcısı","25",IF(B219="Müdür Yardımcısı","20",0))))</f>
        <v>0</v>
      </c>
      <c r="BN219" s="137">
        <f>IF(B219="Müdür","25",IF(B219="Müdür Vekili","25",IF(B219="Müdür Başyardımcısı","25",IF(B219="Müdür Yardımcısı","20",0))))</f>
        <v>0</v>
      </c>
      <c r="BO219" s="137">
        <f>IF(B219="Müdür","30",IF(B219="Müdür Vekili","30",IF(B219="Müdür Başyardımcısı","30",IF(B219="Müdür Yardımcısı","18",IF(B219="Müdür Yardımcısı(Y)","22",0)))))</f>
        <v>0</v>
      </c>
      <c r="BP219" s="137">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4"/>
      <c r="AQ220" s="141"/>
      <c r="AR220" s="145"/>
      <c r="AS220" s="141"/>
      <c r="AT220" s="153"/>
      <c r="AU220" s="145"/>
      <c r="AV220" s="141"/>
      <c r="AW220" s="140"/>
      <c r="AX220" s="145"/>
      <c r="AY220" s="141"/>
      <c r="AZ220" s="145"/>
      <c r="BA220" s="141"/>
      <c r="BB220" s="145"/>
      <c r="BC220" s="141"/>
      <c r="BD220" s="145"/>
      <c r="BE220" s="145"/>
      <c r="BF220" s="141"/>
      <c r="BG220" s="156"/>
      <c r="BH220" s="143"/>
      <c r="BI220" s="143"/>
      <c r="BJ220" s="138"/>
      <c r="BK220" s="138"/>
      <c r="BL220" s="138"/>
      <c r="BM220" s="138"/>
      <c r="BN220" s="138"/>
      <c r="BO220" s="138"/>
      <c r="BP220" s="138"/>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4"/>
      <c r="AQ221" s="141"/>
      <c r="AR221" s="145"/>
      <c r="AS221" s="141"/>
      <c r="AT221" s="153"/>
      <c r="AU221" s="145"/>
      <c r="AV221" s="141"/>
      <c r="AW221" s="140"/>
      <c r="AX221" s="145"/>
      <c r="AY221" s="141"/>
      <c r="AZ221" s="145"/>
      <c r="BA221" s="141"/>
      <c r="BB221" s="145"/>
      <c r="BC221" s="141"/>
      <c r="BD221" s="145"/>
      <c r="BE221" s="145"/>
      <c r="BF221" s="141"/>
      <c r="BG221" s="156"/>
      <c r="BH221" s="143"/>
      <c r="BI221" s="143"/>
      <c r="BJ221" s="138"/>
      <c r="BK221" s="138"/>
      <c r="BL221" s="138"/>
      <c r="BM221" s="138"/>
      <c r="BN221" s="138"/>
      <c r="BO221" s="138"/>
      <c r="BP221" s="138"/>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4"/>
      <c r="AQ222" s="141"/>
      <c r="AR222" s="145"/>
      <c r="AS222" s="141"/>
      <c r="AT222" s="153"/>
      <c r="AU222" s="145"/>
      <c r="AV222" s="141"/>
      <c r="AW222" s="140"/>
      <c r="AX222" s="145"/>
      <c r="AY222" s="141"/>
      <c r="AZ222" s="145"/>
      <c r="BA222" s="141"/>
      <c r="BB222" s="145"/>
      <c r="BC222" s="141"/>
      <c r="BD222" s="145"/>
      <c r="BE222" s="145"/>
      <c r="BF222" s="141"/>
      <c r="BG222" s="156"/>
      <c r="BH222" s="143"/>
      <c r="BI222" s="143"/>
      <c r="BJ222" s="138"/>
      <c r="BK222" s="138"/>
      <c r="BL222" s="138"/>
      <c r="BM222" s="138"/>
      <c r="BN222" s="138"/>
      <c r="BO222" s="138"/>
      <c r="BP222" s="138"/>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4"/>
      <c r="AQ223" s="141"/>
      <c r="AR223" s="145"/>
      <c r="AS223" s="141"/>
      <c r="AT223" s="153"/>
      <c r="AU223" s="145"/>
      <c r="AV223" s="141"/>
      <c r="AW223" s="140"/>
      <c r="AX223" s="145"/>
      <c r="AY223" s="141"/>
      <c r="AZ223" s="145"/>
      <c r="BA223" s="141"/>
      <c r="BB223" s="145"/>
      <c r="BC223" s="141"/>
      <c r="BD223" s="145"/>
      <c r="BE223" s="145"/>
      <c r="BF223" s="141"/>
      <c r="BG223" s="156"/>
      <c r="BH223" s="143"/>
      <c r="BI223" s="143"/>
      <c r="BJ223" s="138"/>
      <c r="BK223" s="138"/>
      <c r="BL223" s="138"/>
      <c r="BM223" s="138"/>
      <c r="BN223" s="138"/>
      <c r="BO223" s="138"/>
      <c r="BP223" s="138"/>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4"/>
      <c r="AQ224" s="141"/>
      <c r="AR224" s="145"/>
      <c r="AS224" s="141"/>
      <c r="AT224" s="153"/>
      <c r="AU224" s="145"/>
      <c r="AV224" s="141"/>
      <c r="AW224" s="140"/>
      <c r="AX224" s="145"/>
      <c r="AY224" s="141"/>
      <c r="AZ224" s="145"/>
      <c r="BA224" s="141"/>
      <c r="BB224" s="145"/>
      <c r="BC224" s="141"/>
      <c r="BD224" s="145"/>
      <c r="BE224" s="145"/>
      <c r="BF224" s="141"/>
      <c r="BG224" s="156"/>
      <c r="BH224" s="143"/>
      <c r="BI224" s="143"/>
      <c r="BJ224" s="138"/>
      <c r="BK224" s="138"/>
      <c r="BL224" s="138"/>
      <c r="BM224" s="138"/>
      <c r="BN224" s="138"/>
      <c r="BO224" s="138"/>
      <c r="BP224" s="138"/>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4"/>
      <c r="AQ225" s="141"/>
      <c r="AR225" s="145"/>
      <c r="AS225" s="141"/>
      <c r="AT225" s="153"/>
      <c r="AU225" s="145"/>
      <c r="AV225" s="141"/>
      <c r="AW225" s="140"/>
      <c r="AX225" s="145"/>
      <c r="AY225" s="141"/>
      <c r="AZ225" s="145"/>
      <c r="BA225" s="141"/>
      <c r="BB225" s="145"/>
      <c r="BC225" s="141"/>
      <c r="BD225" s="145"/>
      <c r="BE225" s="145"/>
      <c r="BF225" s="141"/>
      <c r="BG225" s="156"/>
      <c r="BH225" s="144"/>
      <c r="BI225" s="144"/>
      <c r="BJ225" s="139"/>
      <c r="BK225" s="139"/>
      <c r="BL225" s="139"/>
      <c r="BM225" s="139"/>
      <c r="BN225" s="139"/>
      <c r="BO225" s="139"/>
      <c r="BP225" s="139"/>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4">
        <f>IF(SUM(J226:J229)&lt;=6,SUM(J226:J229),IF(SUM(J226:J229)&gt;=6,"6",0))</f>
        <v>0</v>
      </c>
      <c r="AQ226" s="141">
        <f>IF(AP226&gt;=6,0,IF(SUM(K226:K229)&lt;=6,SUM(K226:K229),IF(SUM(K226:K229)&gt;=6,"6",0)))</f>
        <v>0</v>
      </c>
      <c r="AR226" s="145">
        <f>AP226</f>
        <v>0</v>
      </c>
      <c r="AS226" s="141">
        <f>AQ226</f>
        <v>0</v>
      </c>
      <c r="AT226" s="153">
        <f>AR226+AS226</f>
        <v>0</v>
      </c>
      <c r="AU226" s="145">
        <f>IF(AT226&lt;=6,AR226,"")</f>
        <v>0</v>
      </c>
      <c r="AV226" s="141">
        <f>IF(AT226&lt;=6,AS226,"")</f>
        <v>0</v>
      </c>
      <c r="AW226" s="140">
        <f>AT226-6</f>
        <v>-6</v>
      </c>
      <c r="AX226" s="145">
        <f>IF(AT226&gt;6,AR226,"")</f>
      </c>
      <c r="AY226" s="141">
        <f>IF(AU226&gt;6,AS226-AW226,"")</f>
      </c>
      <c r="AZ226" s="145">
        <f>IF(AR226&lt;=6,"")</f>
      </c>
      <c r="BA226" s="141">
        <f>IF(AR226&lt;=6,"")</f>
      </c>
      <c r="BB226" s="145">
        <f>IF(AX226&gt;6,AU226-6,"")</f>
        <v>-6</v>
      </c>
      <c r="BC226" s="141"/>
      <c r="BD226" s="145">
        <f>SUM(J226:J229)</f>
        <v>0</v>
      </c>
      <c r="BE226" s="145">
        <f>BD226-V226</f>
        <v>0</v>
      </c>
      <c r="BF226" s="141">
        <f>SUM(K226:K229)</f>
        <v>0</v>
      </c>
      <c r="BG226" s="156">
        <f>BF226-W226</f>
        <v>0</v>
      </c>
      <c r="BH226" s="142" t="e">
        <f>IF(#REF!="ÜCRETLİ ÖĞRT.",#REF!,0)</f>
        <v>#REF!</v>
      </c>
      <c r="BI226" s="142" t="e">
        <f>IF(#REF!="OKUL DIŞI GÖR.",#REF!,0)</f>
        <v>#REF!</v>
      </c>
      <c r="BJ226" s="137">
        <f>IF(B226="Müdür","20",IF(B226="Müdür Vekili","20",IF(B226="Müdür Başyardımcısı","20",IF(B226="Müdür Yardımcısı","18",0))))</f>
        <v>0</v>
      </c>
      <c r="BK226" s="137">
        <f>IF(B226="Müdür","20",IF(B226="Müdür Vekili","20",IF(B226="Müdür Başyardımcısı","20",IF(B226="Müdür Yardımcısı","18",0))))</f>
        <v>0</v>
      </c>
      <c r="BL226" s="137">
        <f>IF(B226="Müdür","30",IF(B226="Müdür Vekili","30",IF(B226="Müdür Başyardımcısı","30",IF(B226="Müdür Yardımcısı","18",IF(B226="Müdür Yardımcısı(Y)","22",0)))))</f>
        <v>0</v>
      </c>
      <c r="BM226" s="137">
        <f>IF(B226="Müdür","25",IF(B226="Müdür Vekili","25",IF(B226="Müdür Başyardımcısı","25",IF(B226="Müdür Yardımcısı","20",0))))</f>
        <v>0</v>
      </c>
      <c r="BN226" s="137">
        <f>IF(B226="Müdür","25",IF(B226="Müdür Vekili","25",IF(B226="Müdür Başyardımcısı","25",IF(B226="Müdür Yardımcısı","20",0))))</f>
        <v>0</v>
      </c>
      <c r="BO226" s="137">
        <f>IF(B226="Müdür","30",IF(B226="Müdür Vekili","30",IF(B226="Müdür Başyardımcısı","30",IF(B226="Müdür Yardımcısı","18",IF(B226="Müdür Yardımcısı(Y)","22",0)))))</f>
        <v>0</v>
      </c>
      <c r="BP226" s="137">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4"/>
      <c r="AQ227" s="141"/>
      <c r="AR227" s="145"/>
      <c r="AS227" s="141"/>
      <c r="AT227" s="153"/>
      <c r="AU227" s="145"/>
      <c r="AV227" s="141"/>
      <c r="AW227" s="140"/>
      <c r="AX227" s="145"/>
      <c r="AY227" s="141"/>
      <c r="AZ227" s="145"/>
      <c r="BA227" s="141"/>
      <c r="BB227" s="145"/>
      <c r="BC227" s="141"/>
      <c r="BD227" s="145"/>
      <c r="BE227" s="145"/>
      <c r="BF227" s="141"/>
      <c r="BG227" s="156"/>
      <c r="BH227" s="143"/>
      <c r="BI227" s="143"/>
      <c r="BJ227" s="138"/>
      <c r="BK227" s="138"/>
      <c r="BL227" s="138"/>
      <c r="BM227" s="138"/>
      <c r="BN227" s="138"/>
      <c r="BO227" s="138"/>
      <c r="BP227" s="138"/>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4"/>
      <c r="AQ228" s="141"/>
      <c r="AR228" s="145"/>
      <c r="AS228" s="141"/>
      <c r="AT228" s="153"/>
      <c r="AU228" s="145"/>
      <c r="AV228" s="141"/>
      <c r="AW228" s="140"/>
      <c r="AX228" s="145"/>
      <c r="AY228" s="141"/>
      <c r="AZ228" s="145"/>
      <c r="BA228" s="141"/>
      <c r="BB228" s="145"/>
      <c r="BC228" s="141"/>
      <c r="BD228" s="145"/>
      <c r="BE228" s="145"/>
      <c r="BF228" s="141"/>
      <c r="BG228" s="156"/>
      <c r="BH228" s="143"/>
      <c r="BI228" s="143"/>
      <c r="BJ228" s="138"/>
      <c r="BK228" s="138"/>
      <c r="BL228" s="138"/>
      <c r="BM228" s="138"/>
      <c r="BN228" s="138"/>
      <c r="BO228" s="138"/>
      <c r="BP228" s="138"/>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4"/>
      <c r="AQ229" s="141"/>
      <c r="AR229" s="145"/>
      <c r="AS229" s="141"/>
      <c r="AT229" s="153"/>
      <c r="AU229" s="145"/>
      <c r="AV229" s="141"/>
      <c r="AW229" s="140"/>
      <c r="AX229" s="145"/>
      <c r="AY229" s="141"/>
      <c r="AZ229" s="145"/>
      <c r="BA229" s="141"/>
      <c r="BB229" s="145"/>
      <c r="BC229" s="141"/>
      <c r="BD229" s="145"/>
      <c r="BE229" s="145"/>
      <c r="BF229" s="141"/>
      <c r="BG229" s="156"/>
      <c r="BH229" s="143"/>
      <c r="BI229" s="143"/>
      <c r="BJ229" s="138"/>
      <c r="BK229" s="138"/>
      <c r="BL229" s="138"/>
      <c r="BM229" s="138"/>
      <c r="BN229" s="138"/>
      <c r="BO229" s="138"/>
      <c r="BP229" s="138"/>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4"/>
      <c r="AQ230" s="141"/>
      <c r="AR230" s="145"/>
      <c r="AS230" s="141"/>
      <c r="AT230" s="153"/>
      <c r="AU230" s="145"/>
      <c r="AV230" s="141"/>
      <c r="AW230" s="140"/>
      <c r="AX230" s="145"/>
      <c r="AY230" s="141"/>
      <c r="AZ230" s="145"/>
      <c r="BA230" s="141"/>
      <c r="BB230" s="145"/>
      <c r="BC230" s="141"/>
      <c r="BD230" s="145"/>
      <c r="BE230" s="145"/>
      <c r="BF230" s="141"/>
      <c r="BG230" s="156"/>
      <c r="BH230" s="143"/>
      <c r="BI230" s="143"/>
      <c r="BJ230" s="138"/>
      <c r="BK230" s="138"/>
      <c r="BL230" s="138"/>
      <c r="BM230" s="138"/>
      <c r="BN230" s="138"/>
      <c r="BO230" s="138"/>
      <c r="BP230" s="138"/>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4"/>
      <c r="AQ231" s="141"/>
      <c r="AR231" s="145"/>
      <c r="AS231" s="141"/>
      <c r="AT231" s="153"/>
      <c r="AU231" s="145"/>
      <c r="AV231" s="141"/>
      <c r="AW231" s="140"/>
      <c r="AX231" s="145"/>
      <c r="AY231" s="141"/>
      <c r="AZ231" s="145"/>
      <c r="BA231" s="141"/>
      <c r="BB231" s="145"/>
      <c r="BC231" s="141"/>
      <c r="BD231" s="145"/>
      <c r="BE231" s="145"/>
      <c r="BF231" s="141"/>
      <c r="BG231" s="156"/>
      <c r="BH231" s="143"/>
      <c r="BI231" s="143"/>
      <c r="BJ231" s="138"/>
      <c r="BK231" s="138"/>
      <c r="BL231" s="138"/>
      <c r="BM231" s="138"/>
      <c r="BN231" s="138"/>
      <c r="BO231" s="138"/>
      <c r="BP231" s="138"/>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4"/>
      <c r="AQ232" s="141"/>
      <c r="AR232" s="145"/>
      <c r="AS232" s="141"/>
      <c r="AT232" s="153"/>
      <c r="AU232" s="145"/>
      <c r="AV232" s="141"/>
      <c r="AW232" s="140"/>
      <c r="AX232" s="145"/>
      <c r="AY232" s="141"/>
      <c r="AZ232" s="145"/>
      <c r="BA232" s="141"/>
      <c r="BB232" s="145"/>
      <c r="BC232" s="141"/>
      <c r="BD232" s="145"/>
      <c r="BE232" s="145"/>
      <c r="BF232" s="141"/>
      <c r="BG232" s="156"/>
      <c r="BH232" s="144"/>
      <c r="BI232" s="144"/>
      <c r="BJ232" s="139"/>
      <c r="BK232" s="139"/>
      <c r="BL232" s="139"/>
      <c r="BM232" s="139"/>
      <c r="BN232" s="139"/>
      <c r="BO232" s="139"/>
      <c r="BP232" s="139"/>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4">
        <f>IF(SUM(J233:J236)&lt;=6,SUM(J233:J236),IF(SUM(J233:J236)&gt;=6,"6",0))</f>
        <v>0</v>
      </c>
      <c r="AQ233" s="141">
        <f>IF(AP233&gt;=6,0,IF(SUM(K233:K236)&lt;=6,SUM(K233:K236),IF(SUM(K233:K236)&gt;=6,"6",0)))</f>
        <v>0</v>
      </c>
      <c r="AR233" s="145">
        <f>AP233</f>
        <v>0</v>
      </c>
      <c r="AS233" s="141">
        <f>AQ233</f>
        <v>0</v>
      </c>
      <c r="AT233" s="153">
        <f>AR233+AS233</f>
        <v>0</v>
      </c>
      <c r="AU233" s="145">
        <f>IF(AT233&lt;=6,AR233,"")</f>
        <v>0</v>
      </c>
      <c r="AV233" s="141">
        <f>IF(AT233&lt;=6,AS233,"")</f>
        <v>0</v>
      </c>
      <c r="AW233" s="140">
        <f>AT233-6</f>
        <v>-6</v>
      </c>
      <c r="AX233" s="145">
        <f>IF(AT233&gt;6,AR233,"")</f>
      </c>
      <c r="AY233" s="141">
        <f>IF(AU233&gt;6,AS233-AW233,"")</f>
      </c>
      <c r="AZ233" s="145">
        <f>IF(AR233&lt;=6,"")</f>
      </c>
      <c r="BA233" s="141">
        <f>IF(AR233&lt;=6,"")</f>
      </c>
      <c r="BB233" s="145">
        <f>IF(AX233&gt;6,AU233-6,"")</f>
        <v>-6</v>
      </c>
      <c r="BC233" s="141"/>
      <c r="BD233" s="145">
        <f>SUM(J233:J236)</f>
        <v>0</v>
      </c>
      <c r="BE233" s="145">
        <f>BD233-V233</f>
        <v>0</v>
      </c>
      <c r="BF233" s="141">
        <f>SUM(K233:K236)</f>
        <v>0</v>
      </c>
      <c r="BG233" s="156">
        <f>BF233-W233</f>
        <v>0</v>
      </c>
      <c r="BH233" s="142" t="e">
        <f>IF(#REF!="ÜCRETLİ ÖĞRT.",#REF!,0)</f>
        <v>#REF!</v>
      </c>
      <c r="BI233" s="142" t="e">
        <f>IF(#REF!="OKUL DIŞI GÖR.",#REF!,0)</f>
        <v>#REF!</v>
      </c>
      <c r="BJ233" s="137">
        <f>IF(B233="Müdür","20",IF(B233="Müdür Vekili","20",IF(B233="Müdür Başyardımcısı","20",IF(B233="Müdür Yardımcısı","18",0))))</f>
        <v>0</v>
      </c>
      <c r="BK233" s="137">
        <f>IF(B233="Müdür","20",IF(B233="Müdür Vekili","20",IF(B233="Müdür Başyardımcısı","20",IF(B233="Müdür Yardımcısı","18",0))))</f>
        <v>0</v>
      </c>
      <c r="BL233" s="137">
        <f>IF(B233="Müdür","30",IF(B233="Müdür Vekili","30",IF(B233="Müdür Başyardımcısı","30",IF(B233="Müdür Yardımcısı","18",IF(B233="Müdür Yardımcısı(Y)","22",0)))))</f>
        <v>0</v>
      </c>
      <c r="BM233" s="137">
        <f>IF(B233="Müdür","25",IF(B233="Müdür Vekili","25",IF(B233="Müdür Başyardımcısı","25",IF(B233="Müdür Yardımcısı","20",0))))</f>
        <v>0</v>
      </c>
      <c r="BN233" s="137">
        <f>IF(B233="Müdür","25",IF(B233="Müdür Vekili","25",IF(B233="Müdür Başyardımcısı","25",IF(B233="Müdür Yardımcısı","20",0))))</f>
        <v>0</v>
      </c>
      <c r="BO233" s="137">
        <f>IF(B233="Müdür","30",IF(B233="Müdür Vekili","30",IF(B233="Müdür Başyardımcısı","30",IF(B233="Müdür Yardımcısı","18",IF(B233="Müdür Yardımcısı(Y)","22",0)))))</f>
        <v>0</v>
      </c>
      <c r="BP233" s="137">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4"/>
      <c r="AQ234" s="141"/>
      <c r="AR234" s="145"/>
      <c r="AS234" s="141"/>
      <c r="AT234" s="153"/>
      <c r="AU234" s="145"/>
      <c r="AV234" s="141"/>
      <c r="AW234" s="140"/>
      <c r="AX234" s="145"/>
      <c r="AY234" s="141"/>
      <c r="AZ234" s="145"/>
      <c r="BA234" s="141"/>
      <c r="BB234" s="145"/>
      <c r="BC234" s="141"/>
      <c r="BD234" s="145"/>
      <c r="BE234" s="145"/>
      <c r="BF234" s="141"/>
      <c r="BG234" s="156"/>
      <c r="BH234" s="143"/>
      <c r="BI234" s="143"/>
      <c r="BJ234" s="138"/>
      <c r="BK234" s="138"/>
      <c r="BL234" s="138"/>
      <c r="BM234" s="138"/>
      <c r="BN234" s="138"/>
      <c r="BO234" s="138"/>
      <c r="BP234" s="138"/>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4"/>
      <c r="AQ235" s="141"/>
      <c r="AR235" s="145"/>
      <c r="AS235" s="141"/>
      <c r="AT235" s="153"/>
      <c r="AU235" s="145"/>
      <c r="AV235" s="141"/>
      <c r="AW235" s="140"/>
      <c r="AX235" s="145"/>
      <c r="AY235" s="141"/>
      <c r="AZ235" s="145"/>
      <c r="BA235" s="141"/>
      <c r="BB235" s="145"/>
      <c r="BC235" s="141"/>
      <c r="BD235" s="145"/>
      <c r="BE235" s="145"/>
      <c r="BF235" s="141"/>
      <c r="BG235" s="156"/>
      <c r="BH235" s="143"/>
      <c r="BI235" s="143"/>
      <c r="BJ235" s="138"/>
      <c r="BK235" s="138"/>
      <c r="BL235" s="138"/>
      <c r="BM235" s="138"/>
      <c r="BN235" s="138"/>
      <c r="BO235" s="138"/>
      <c r="BP235" s="138"/>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4"/>
      <c r="AQ236" s="141"/>
      <c r="AR236" s="145"/>
      <c r="AS236" s="141"/>
      <c r="AT236" s="153"/>
      <c r="AU236" s="145"/>
      <c r="AV236" s="141"/>
      <c r="AW236" s="140"/>
      <c r="AX236" s="145"/>
      <c r="AY236" s="141"/>
      <c r="AZ236" s="145"/>
      <c r="BA236" s="141"/>
      <c r="BB236" s="145"/>
      <c r="BC236" s="141"/>
      <c r="BD236" s="145"/>
      <c r="BE236" s="145"/>
      <c r="BF236" s="141"/>
      <c r="BG236" s="156"/>
      <c r="BH236" s="143"/>
      <c r="BI236" s="143"/>
      <c r="BJ236" s="138"/>
      <c r="BK236" s="138"/>
      <c r="BL236" s="138"/>
      <c r="BM236" s="138"/>
      <c r="BN236" s="138"/>
      <c r="BO236" s="138"/>
      <c r="BP236" s="138"/>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4"/>
      <c r="AQ237" s="141"/>
      <c r="AR237" s="145"/>
      <c r="AS237" s="141"/>
      <c r="AT237" s="153"/>
      <c r="AU237" s="145"/>
      <c r="AV237" s="141"/>
      <c r="AW237" s="140"/>
      <c r="AX237" s="145"/>
      <c r="AY237" s="141"/>
      <c r="AZ237" s="145"/>
      <c r="BA237" s="141"/>
      <c r="BB237" s="145"/>
      <c r="BC237" s="141"/>
      <c r="BD237" s="145"/>
      <c r="BE237" s="145"/>
      <c r="BF237" s="141"/>
      <c r="BG237" s="156"/>
      <c r="BH237" s="143"/>
      <c r="BI237" s="143"/>
      <c r="BJ237" s="138"/>
      <c r="BK237" s="138"/>
      <c r="BL237" s="138"/>
      <c r="BM237" s="138"/>
      <c r="BN237" s="138"/>
      <c r="BO237" s="138"/>
      <c r="BP237" s="138"/>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4"/>
      <c r="AQ238" s="141"/>
      <c r="AR238" s="145"/>
      <c r="AS238" s="141"/>
      <c r="AT238" s="153"/>
      <c r="AU238" s="145"/>
      <c r="AV238" s="141"/>
      <c r="AW238" s="140"/>
      <c r="AX238" s="145"/>
      <c r="AY238" s="141"/>
      <c r="AZ238" s="145"/>
      <c r="BA238" s="141"/>
      <c r="BB238" s="145"/>
      <c r="BC238" s="141"/>
      <c r="BD238" s="145"/>
      <c r="BE238" s="145"/>
      <c r="BF238" s="141"/>
      <c r="BG238" s="156"/>
      <c r="BH238" s="143"/>
      <c r="BI238" s="143"/>
      <c r="BJ238" s="138"/>
      <c r="BK238" s="138"/>
      <c r="BL238" s="138"/>
      <c r="BM238" s="138"/>
      <c r="BN238" s="138"/>
      <c r="BO238" s="138"/>
      <c r="BP238" s="138"/>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4"/>
      <c r="AQ239" s="141"/>
      <c r="AR239" s="145"/>
      <c r="AS239" s="141"/>
      <c r="AT239" s="153"/>
      <c r="AU239" s="145"/>
      <c r="AV239" s="141"/>
      <c r="AW239" s="140"/>
      <c r="AX239" s="145"/>
      <c r="AY239" s="141"/>
      <c r="AZ239" s="145"/>
      <c r="BA239" s="141"/>
      <c r="BB239" s="145"/>
      <c r="BC239" s="141"/>
      <c r="BD239" s="145"/>
      <c r="BE239" s="145"/>
      <c r="BF239" s="141"/>
      <c r="BG239" s="156"/>
      <c r="BH239" s="144"/>
      <c r="BI239" s="144"/>
      <c r="BJ239" s="139"/>
      <c r="BK239" s="139"/>
      <c r="BL239" s="139"/>
      <c r="BM239" s="139"/>
      <c r="BN239" s="139"/>
      <c r="BO239" s="139"/>
      <c r="BP239" s="139"/>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4">
        <f>IF(SUM(J240:J243)&lt;=6,SUM(J240:J243),IF(SUM(J240:J243)&gt;=6,"6",0))</f>
        <v>0</v>
      </c>
      <c r="AQ240" s="141">
        <f>IF(AP240&gt;=6,0,IF(SUM(K240:K243)&lt;=6,SUM(K240:K243),IF(SUM(K240:K243)&gt;=6,"6",0)))</f>
        <v>0</v>
      </c>
      <c r="AR240" s="145">
        <f>AP240</f>
        <v>0</v>
      </c>
      <c r="AS240" s="141">
        <f>AQ240</f>
        <v>0</v>
      </c>
      <c r="AT240" s="153">
        <f>AR240+AS240</f>
        <v>0</v>
      </c>
      <c r="AU240" s="145">
        <f>IF(AT240&lt;=6,AR240,"")</f>
        <v>0</v>
      </c>
      <c r="AV240" s="141">
        <f>IF(AT240&lt;=6,AS240,"")</f>
        <v>0</v>
      </c>
      <c r="AW240" s="140">
        <f>AT240-6</f>
        <v>-6</v>
      </c>
      <c r="AX240" s="145">
        <f>IF(AT240&gt;6,AR240,"")</f>
      </c>
      <c r="AY240" s="141">
        <f>IF(AU240&gt;6,AS240-AW240,"")</f>
      </c>
      <c r="AZ240" s="145">
        <f>IF(AR240&lt;=6,"")</f>
      </c>
      <c r="BA240" s="141">
        <f>IF(AR240&lt;=6,"")</f>
      </c>
      <c r="BB240" s="145">
        <f>IF(AX240&gt;6,AU240-6,"")</f>
        <v>-6</v>
      </c>
      <c r="BC240" s="141"/>
      <c r="BD240" s="145">
        <f>SUM(J240:J243)</f>
        <v>0</v>
      </c>
      <c r="BE240" s="145">
        <f>BD240-V240</f>
        <v>0</v>
      </c>
      <c r="BF240" s="141">
        <f>SUM(K240:K243)</f>
        <v>0</v>
      </c>
      <c r="BG240" s="156">
        <f>BF240-W240</f>
        <v>0</v>
      </c>
      <c r="BH240" s="142" t="e">
        <f>IF(#REF!="ÜCRETLİ ÖĞRT.",#REF!,0)</f>
        <v>#REF!</v>
      </c>
      <c r="BI240" s="142" t="e">
        <f>IF(#REF!="OKUL DIŞI GÖR.",#REF!,0)</f>
        <v>#REF!</v>
      </c>
      <c r="BJ240" s="137">
        <f>IF(B240="Müdür","20",IF(B240="Müdür Vekili","20",IF(B240="Müdür Başyardımcısı","20",IF(B240="Müdür Yardımcısı","18",0))))</f>
        <v>0</v>
      </c>
      <c r="BK240" s="137">
        <f>IF(B240="Müdür","20",IF(B240="Müdür Vekili","20",IF(B240="Müdür Başyardımcısı","20",IF(B240="Müdür Yardımcısı","18",0))))</f>
        <v>0</v>
      </c>
      <c r="BL240" s="137">
        <f>IF(B240="Müdür","30",IF(B240="Müdür Vekili","30",IF(B240="Müdür Başyardımcısı","30",IF(B240="Müdür Yardımcısı","18",IF(B240="Müdür Yardımcısı(Y)","22",0)))))</f>
        <v>0</v>
      </c>
      <c r="BM240" s="137">
        <f>IF(B240="Müdür","25",IF(B240="Müdür Vekili","25",IF(B240="Müdür Başyardımcısı","25",IF(B240="Müdür Yardımcısı","20",0))))</f>
        <v>0</v>
      </c>
      <c r="BN240" s="137">
        <f>IF(B240="Müdür","25",IF(B240="Müdür Vekili","25",IF(B240="Müdür Başyardımcısı","25",IF(B240="Müdür Yardımcısı","20",0))))</f>
        <v>0</v>
      </c>
      <c r="BO240" s="137">
        <f>IF(B240="Müdür","30",IF(B240="Müdür Vekili","30",IF(B240="Müdür Başyardımcısı","30",IF(B240="Müdür Yardımcısı","18",IF(B240="Müdür Yardımcısı(Y)","22",0)))))</f>
        <v>0</v>
      </c>
      <c r="BP240" s="137">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4"/>
      <c r="AQ241" s="141"/>
      <c r="AR241" s="145"/>
      <c r="AS241" s="141"/>
      <c r="AT241" s="153"/>
      <c r="AU241" s="145"/>
      <c r="AV241" s="141"/>
      <c r="AW241" s="140"/>
      <c r="AX241" s="145"/>
      <c r="AY241" s="141"/>
      <c r="AZ241" s="145"/>
      <c r="BA241" s="141"/>
      <c r="BB241" s="145"/>
      <c r="BC241" s="141"/>
      <c r="BD241" s="145"/>
      <c r="BE241" s="145"/>
      <c r="BF241" s="141"/>
      <c r="BG241" s="156"/>
      <c r="BH241" s="143"/>
      <c r="BI241" s="143"/>
      <c r="BJ241" s="138"/>
      <c r="BK241" s="138"/>
      <c r="BL241" s="138"/>
      <c r="BM241" s="138"/>
      <c r="BN241" s="138"/>
      <c r="BO241" s="138"/>
      <c r="BP241" s="138"/>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4"/>
      <c r="AQ242" s="141"/>
      <c r="AR242" s="145"/>
      <c r="AS242" s="141"/>
      <c r="AT242" s="153"/>
      <c r="AU242" s="145"/>
      <c r="AV242" s="141"/>
      <c r="AW242" s="140"/>
      <c r="AX242" s="145"/>
      <c r="AY242" s="141"/>
      <c r="AZ242" s="145"/>
      <c r="BA242" s="141"/>
      <c r="BB242" s="145"/>
      <c r="BC242" s="141"/>
      <c r="BD242" s="145"/>
      <c r="BE242" s="145"/>
      <c r="BF242" s="141"/>
      <c r="BG242" s="156"/>
      <c r="BH242" s="143"/>
      <c r="BI242" s="143"/>
      <c r="BJ242" s="138"/>
      <c r="BK242" s="138"/>
      <c r="BL242" s="138"/>
      <c r="BM242" s="138"/>
      <c r="BN242" s="138"/>
      <c r="BO242" s="138"/>
      <c r="BP242" s="138"/>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4"/>
      <c r="AQ243" s="141"/>
      <c r="AR243" s="145"/>
      <c r="AS243" s="141"/>
      <c r="AT243" s="153"/>
      <c r="AU243" s="145"/>
      <c r="AV243" s="141"/>
      <c r="AW243" s="140"/>
      <c r="AX243" s="145"/>
      <c r="AY243" s="141"/>
      <c r="AZ243" s="145"/>
      <c r="BA243" s="141"/>
      <c r="BB243" s="145"/>
      <c r="BC243" s="141"/>
      <c r="BD243" s="145"/>
      <c r="BE243" s="145"/>
      <c r="BF243" s="141"/>
      <c r="BG243" s="156"/>
      <c r="BH243" s="143"/>
      <c r="BI243" s="143"/>
      <c r="BJ243" s="138"/>
      <c r="BK243" s="138"/>
      <c r="BL243" s="138"/>
      <c r="BM243" s="138"/>
      <c r="BN243" s="138"/>
      <c r="BO243" s="138"/>
      <c r="BP243" s="138"/>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4"/>
      <c r="AQ244" s="141"/>
      <c r="AR244" s="145"/>
      <c r="AS244" s="141"/>
      <c r="AT244" s="153"/>
      <c r="AU244" s="145"/>
      <c r="AV244" s="141"/>
      <c r="AW244" s="140"/>
      <c r="AX244" s="145"/>
      <c r="AY244" s="141"/>
      <c r="AZ244" s="145"/>
      <c r="BA244" s="141"/>
      <c r="BB244" s="145"/>
      <c r="BC244" s="141"/>
      <c r="BD244" s="145"/>
      <c r="BE244" s="145"/>
      <c r="BF244" s="141"/>
      <c r="BG244" s="156"/>
      <c r="BH244" s="143"/>
      <c r="BI244" s="143"/>
      <c r="BJ244" s="138"/>
      <c r="BK244" s="138"/>
      <c r="BL244" s="138"/>
      <c r="BM244" s="138"/>
      <c r="BN244" s="138"/>
      <c r="BO244" s="138"/>
      <c r="BP244" s="138"/>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4"/>
      <c r="AQ245" s="141"/>
      <c r="AR245" s="145"/>
      <c r="AS245" s="141"/>
      <c r="AT245" s="153"/>
      <c r="AU245" s="145"/>
      <c r="AV245" s="141"/>
      <c r="AW245" s="140"/>
      <c r="AX245" s="145"/>
      <c r="AY245" s="141"/>
      <c r="AZ245" s="145"/>
      <c r="BA245" s="141"/>
      <c r="BB245" s="145"/>
      <c r="BC245" s="141"/>
      <c r="BD245" s="145"/>
      <c r="BE245" s="145"/>
      <c r="BF245" s="141"/>
      <c r="BG245" s="156"/>
      <c r="BH245" s="143"/>
      <c r="BI245" s="143"/>
      <c r="BJ245" s="138"/>
      <c r="BK245" s="138"/>
      <c r="BL245" s="138"/>
      <c r="BM245" s="138"/>
      <c r="BN245" s="138"/>
      <c r="BO245" s="138"/>
      <c r="BP245" s="138"/>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4"/>
      <c r="AQ246" s="141"/>
      <c r="AR246" s="145"/>
      <c r="AS246" s="141"/>
      <c r="AT246" s="153"/>
      <c r="AU246" s="145"/>
      <c r="AV246" s="141"/>
      <c r="AW246" s="140"/>
      <c r="AX246" s="145"/>
      <c r="AY246" s="141"/>
      <c r="AZ246" s="145"/>
      <c r="BA246" s="141"/>
      <c r="BB246" s="145"/>
      <c r="BC246" s="141"/>
      <c r="BD246" s="145"/>
      <c r="BE246" s="145"/>
      <c r="BF246" s="141"/>
      <c r="BG246" s="156"/>
      <c r="BH246" s="144"/>
      <c r="BI246" s="144"/>
      <c r="BJ246" s="139"/>
      <c r="BK246" s="139"/>
      <c r="BL246" s="139"/>
      <c r="BM246" s="139"/>
      <c r="BN246" s="139"/>
      <c r="BO246" s="139"/>
      <c r="BP246" s="139"/>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4">
        <f>IF(SUM(J247:J250)&lt;=6,SUM(J247:J250),IF(SUM(J247:J250)&gt;=6,"6",0))</f>
        <v>0</v>
      </c>
      <c r="AQ247" s="141">
        <f>IF(AP247&gt;=6,0,IF(SUM(K247:K250)&lt;=6,SUM(K247:K250),IF(SUM(K247:K250)&gt;=6,"6",0)))</f>
        <v>0</v>
      </c>
      <c r="AR247" s="145">
        <f>AP247</f>
        <v>0</v>
      </c>
      <c r="AS247" s="141">
        <f>AQ247</f>
        <v>0</v>
      </c>
      <c r="AT247" s="153">
        <f>AR247+AS247</f>
        <v>0</v>
      </c>
      <c r="AU247" s="145">
        <f>IF(AT247&lt;=6,AR247,"")</f>
        <v>0</v>
      </c>
      <c r="AV247" s="141">
        <f>IF(AT247&lt;=6,AS247,"")</f>
        <v>0</v>
      </c>
      <c r="AW247" s="140">
        <f>AT247-6</f>
        <v>-6</v>
      </c>
      <c r="AX247" s="145">
        <f>IF(AT247&gt;6,AR247,"")</f>
      </c>
      <c r="AY247" s="141">
        <f>IF(AU247&gt;6,AS247-AW247,"")</f>
      </c>
      <c r="AZ247" s="145">
        <f>IF(AR247&lt;=6,"")</f>
      </c>
      <c r="BA247" s="141">
        <f>IF(AR247&lt;=6,"")</f>
      </c>
      <c r="BB247" s="145">
        <f>IF(AX247&gt;6,AU247-6,"")</f>
        <v>-6</v>
      </c>
      <c r="BC247" s="141"/>
      <c r="BD247" s="145">
        <f>SUM(J247:J250)</f>
        <v>0</v>
      </c>
      <c r="BE247" s="145">
        <f>BD247-V247</f>
        <v>0</v>
      </c>
      <c r="BF247" s="141">
        <f>SUM(K247:K250)</f>
        <v>0</v>
      </c>
      <c r="BG247" s="156">
        <f>BF247-W247</f>
        <v>0</v>
      </c>
      <c r="BH247" s="142" t="e">
        <f>IF(#REF!="ÜCRETLİ ÖĞRT.",#REF!,0)</f>
        <v>#REF!</v>
      </c>
      <c r="BI247" s="142" t="e">
        <f>IF(#REF!="OKUL DIŞI GÖR.",#REF!,0)</f>
        <v>#REF!</v>
      </c>
      <c r="BJ247" s="137">
        <f>IF(B247="Müdür","20",IF(B247="Müdür Vekili","20",IF(B247="Müdür Başyardımcısı","20",IF(B247="Müdür Yardımcısı","18",0))))</f>
        <v>0</v>
      </c>
      <c r="BK247" s="137">
        <f>IF(B247="Müdür","20",IF(B247="Müdür Vekili","20",IF(B247="Müdür Başyardımcısı","20",IF(B247="Müdür Yardımcısı","18",0))))</f>
        <v>0</v>
      </c>
      <c r="BL247" s="137">
        <f>IF(B247="Müdür","30",IF(B247="Müdür Vekili","30",IF(B247="Müdür Başyardımcısı","30",IF(B247="Müdür Yardımcısı","18",IF(B247="Müdür Yardımcısı(Y)","22",0)))))</f>
        <v>0</v>
      </c>
      <c r="BM247" s="137">
        <f>IF(B247="Müdür","25",IF(B247="Müdür Vekili","25",IF(B247="Müdür Başyardımcısı","25",IF(B247="Müdür Yardımcısı","20",0))))</f>
        <v>0</v>
      </c>
      <c r="BN247" s="137">
        <f>IF(B247="Müdür","25",IF(B247="Müdür Vekili","25",IF(B247="Müdür Başyardımcısı","25",IF(B247="Müdür Yardımcısı","20",0))))</f>
        <v>0</v>
      </c>
      <c r="BO247" s="137">
        <f>IF(B247="Müdür","30",IF(B247="Müdür Vekili","30",IF(B247="Müdür Başyardımcısı","30",IF(B247="Müdür Yardımcısı","18",IF(B247="Müdür Yardımcısı(Y)","22",0)))))</f>
        <v>0</v>
      </c>
      <c r="BP247" s="137">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4"/>
      <c r="AQ248" s="141"/>
      <c r="AR248" s="145"/>
      <c r="AS248" s="141"/>
      <c r="AT248" s="153"/>
      <c r="AU248" s="145"/>
      <c r="AV248" s="141"/>
      <c r="AW248" s="140"/>
      <c r="AX248" s="145"/>
      <c r="AY248" s="141"/>
      <c r="AZ248" s="145"/>
      <c r="BA248" s="141"/>
      <c r="BB248" s="145"/>
      <c r="BC248" s="141"/>
      <c r="BD248" s="145"/>
      <c r="BE248" s="145"/>
      <c r="BF248" s="141"/>
      <c r="BG248" s="156"/>
      <c r="BH248" s="143"/>
      <c r="BI248" s="143"/>
      <c r="BJ248" s="138"/>
      <c r="BK248" s="138"/>
      <c r="BL248" s="138"/>
      <c r="BM248" s="138"/>
      <c r="BN248" s="138"/>
      <c r="BO248" s="138"/>
      <c r="BP248" s="138"/>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4"/>
      <c r="AQ249" s="141"/>
      <c r="AR249" s="145"/>
      <c r="AS249" s="141"/>
      <c r="AT249" s="153"/>
      <c r="AU249" s="145"/>
      <c r="AV249" s="141"/>
      <c r="AW249" s="140"/>
      <c r="AX249" s="145"/>
      <c r="AY249" s="141"/>
      <c r="AZ249" s="145"/>
      <c r="BA249" s="141"/>
      <c r="BB249" s="145"/>
      <c r="BC249" s="141"/>
      <c r="BD249" s="145"/>
      <c r="BE249" s="145"/>
      <c r="BF249" s="141"/>
      <c r="BG249" s="156"/>
      <c r="BH249" s="143"/>
      <c r="BI249" s="143"/>
      <c r="BJ249" s="138"/>
      <c r="BK249" s="138"/>
      <c r="BL249" s="138"/>
      <c r="BM249" s="138"/>
      <c r="BN249" s="138"/>
      <c r="BO249" s="138"/>
      <c r="BP249" s="138"/>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4"/>
      <c r="AQ250" s="141"/>
      <c r="AR250" s="145"/>
      <c r="AS250" s="141"/>
      <c r="AT250" s="153"/>
      <c r="AU250" s="145"/>
      <c r="AV250" s="141"/>
      <c r="AW250" s="140"/>
      <c r="AX250" s="145"/>
      <c r="AY250" s="141"/>
      <c r="AZ250" s="145"/>
      <c r="BA250" s="141"/>
      <c r="BB250" s="145"/>
      <c r="BC250" s="141"/>
      <c r="BD250" s="145"/>
      <c r="BE250" s="145"/>
      <c r="BF250" s="141"/>
      <c r="BG250" s="156"/>
      <c r="BH250" s="143"/>
      <c r="BI250" s="143"/>
      <c r="BJ250" s="138"/>
      <c r="BK250" s="138"/>
      <c r="BL250" s="138"/>
      <c r="BM250" s="138"/>
      <c r="BN250" s="138"/>
      <c r="BO250" s="138"/>
      <c r="BP250" s="138"/>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4"/>
      <c r="AQ251" s="141"/>
      <c r="AR251" s="145"/>
      <c r="AS251" s="141"/>
      <c r="AT251" s="153"/>
      <c r="AU251" s="145"/>
      <c r="AV251" s="141"/>
      <c r="AW251" s="140"/>
      <c r="AX251" s="145"/>
      <c r="AY251" s="141"/>
      <c r="AZ251" s="145"/>
      <c r="BA251" s="141"/>
      <c r="BB251" s="145"/>
      <c r="BC251" s="141"/>
      <c r="BD251" s="145"/>
      <c r="BE251" s="145"/>
      <c r="BF251" s="141"/>
      <c r="BG251" s="156"/>
      <c r="BH251" s="143"/>
      <c r="BI251" s="143"/>
      <c r="BJ251" s="138"/>
      <c r="BK251" s="138"/>
      <c r="BL251" s="138"/>
      <c r="BM251" s="138"/>
      <c r="BN251" s="138"/>
      <c r="BO251" s="138"/>
      <c r="BP251" s="138"/>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4"/>
      <c r="AQ252" s="141"/>
      <c r="AR252" s="145"/>
      <c r="AS252" s="141"/>
      <c r="AT252" s="153"/>
      <c r="AU252" s="145"/>
      <c r="AV252" s="141"/>
      <c r="AW252" s="140"/>
      <c r="AX252" s="145"/>
      <c r="AY252" s="141"/>
      <c r="AZ252" s="145"/>
      <c r="BA252" s="141"/>
      <c r="BB252" s="145"/>
      <c r="BC252" s="141"/>
      <c r="BD252" s="145"/>
      <c r="BE252" s="145"/>
      <c r="BF252" s="141"/>
      <c r="BG252" s="156"/>
      <c r="BH252" s="143"/>
      <c r="BI252" s="143"/>
      <c r="BJ252" s="138"/>
      <c r="BK252" s="138"/>
      <c r="BL252" s="138"/>
      <c r="BM252" s="138"/>
      <c r="BN252" s="138"/>
      <c r="BO252" s="138"/>
      <c r="BP252" s="138"/>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4"/>
      <c r="AQ253" s="141"/>
      <c r="AR253" s="145"/>
      <c r="AS253" s="141"/>
      <c r="AT253" s="153"/>
      <c r="AU253" s="145"/>
      <c r="AV253" s="141"/>
      <c r="AW253" s="140"/>
      <c r="AX253" s="145"/>
      <c r="AY253" s="141"/>
      <c r="AZ253" s="145"/>
      <c r="BA253" s="141"/>
      <c r="BB253" s="145"/>
      <c r="BC253" s="141"/>
      <c r="BD253" s="145"/>
      <c r="BE253" s="145"/>
      <c r="BF253" s="141"/>
      <c r="BG253" s="156"/>
      <c r="BH253" s="144"/>
      <c r="BI253" s="144"/>
      <c r="BJ253" s="139"/>
      <c r="BK253" s="139"/>
      <c r="BL253" s="139"/>
      <c r="BM253" s="139"/>
      <c r="BN253" s="139"/>
      <c r="BO253" s="139"/>
      <c r="BP253" s="139"/>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4">
        <f>IF(SUM(J254:J257)&lt;=6,SUM(J254:J257),IF(SUM(J254:J257)&gt;=6,"6",0))</f>
        <v>0</v>
      </c>
      <c r="AQ254" s="141">
        <f>IF(AP254&gt;=6,0,IF(SUM(K254:K257)&lt;=6,SUM(K254:K257),IF(SUM(K254:K257)&gt;=6,"6",0)))</f>
        <v>0</v>
      </c>
      <c r="AR254" s="145">
        <f>AP254</f>
        <v>0</v>
      </c>
      <c r="AS254" s="141">
        <f>AQ254</f>
        <v>0</v>
      </c>
      <c r="AT254" s="153">
        <f>AR254+AS254</f>
        <v>0</v>
      </c>
      <c r="AU254" s="145">
        <f>IF(AT254&lt;=6,AR254,"")</f>
        <v>0</v>
      </c>
      <c r="AV254" s="141">
        <f>IF(AT254&lt;=6,AS254,"")</f>
        <v>0</v>
      </c>
      <c r="AW254" s="140">
        <f>AT254-6</f>
        <v>-6</v>
      </c>
      <c r="AX254" s="145">
        <f>IF(AT254&gt;6,AR254,"")</f>
      </c>
      <c r="AY254" s="141">
        <f>IF(AU254&gt;6,AS254-AW254,"")</f>
      </c>
      <c r="AZ254" s="145">
        <f>IF(AR254&lt;=6,"")</f>
      </c>
      <c r="BA254" s="141">
        <f>IF(AR254&lt;=6,"")</f>
      </c>
      <c r="BB254" s="145">
        <f>IF(AX254&gt;6,AU254-6,"")</f>
        <v>-6</v>
      </c>
      <c r="BC254" s="141"/>
      <c r="BD254" s="145">
        <f>SUM(J254:J257)</f>
        <v>0</v>
      </c>
      <c r="BE254" s="145">
        <f>BD254-V254</f>
        <v>0</v>
      </c>
      <c r="BF254" s="141">
        <f>SUM(K254:K257)</f>
        <v>0</v>
      </c>
      <c r="BG254" s="156">
        <f>BF254-W254</f>
        <v>0</v>
      </c>
      <c r="BH254" s="142" t="e">
        <f>IF(#REF!="ÜCRETLİ ÖĞRT.",#REF!,0)</f>
        <v>#REF!</v>
      </c>
      <c r="BI254" s="142" t="e">
        <f>IF(#REF!="OKUL DIŞI GÖR.",#REF!,0)</f>
        <v>#REF!</v>
      </c>
      <c r="BJ254" s="137">
        <f>IF(B254="Müdür","20",IF(B254="Müdür Vekili","20",IF(B254="Müdür Başyardımcısı","20",IF(B254="Müdür Yardımcısı","18",0))))</f>
        <v>0</v>
      </c>
      <c r="BK254" s="137">
        <f>IF(B254="Müdür","20",IF(B254="Müdür Vekili","20",IF(B254="Müdür Başyardımcısı","20",IF(B254="Müdür Yardımcısı","18",0))))</f>
        <v>0</v>
      </c>
      <c r="BL254" s="137">
        <f>IF(B254="Müdür","30",IF(B254="Müdür Vekili","30",IF(B254="Müdür Başyardımcısı","30",IF(B254="Müdür Yardımcısı","18",IF(B254="Müdür Yardımcısı(Y)","22",0)))))</f>
        <v>0</v>
      </c>
      <c r="BM254" s="137">
        <f>IF(B254="Müdür","25",IF(B254="Müdür Vekili","25",IF(B254="Müdür Başyardımcısı","25",IF(B254="Müdür Yardımcısı","20",0))))</f>
        <v>0</v>
      </c>
      <c r="BN254" s="137">
        <f>IF(B254="Müdür","25",IF(B254="Müdür Vekili","25",IF(B254="Müdür Başyardımcısı","25",IF(B254="Müdür Yardımcısı","20",0))))</f>
        <v>0</v>
      </c>
      <c r="BO254" s="137">
        <f>IF(B254="Müdür","30",IF(B254="Müdür Vekili","30",IF(B254="Müdür Başyardımcısı","30",IF(B254="Müdür Yardımcısı","18",IF(B254="Müdür Yardımcısı(Y)","22",0)))))</f>
        <v>0</v>
      </c>
      <c r="BP254" s="137">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4"/>
      <c r="AQ255" s="141"/>
      <c r="AR255" s="145"/>
      <c r="AS255" s="141"/>
      <c r="AT255" s="153"/>
      <c r="AU255" s="145"/>
      <c r="AV255" s="141"/>
      <c r="AW255" s="140"/>
      <c r="AX255" s="145"/>
      <c r="AY255" s="141"/>
      <c r="AZ255" s="145"/>
      <c r="BA255" s="141"/>
      <c r="BB255" s="145"/>
      <c r="BC255" s="141"/>
      <c r="BD255" s="145"/>
      <c r="BE255" s="145"/>
      <c r="BF255" s="141"/>
      <c r="BG255" s="156"/>
      <c r="BH255" s="143"/>
      <c r="BI255" s="143"/>
      <c r="BJ255" s="138"/>
      <c r="BK255" s="138"/>
      <c r="BL255" s="138"/>
      <c r="BM255" s="138"/>
      <c r="BN255" s="138"/>
      <c r="BO255" s="138"/>
      <c r="BP255" s="138"/>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4"/>
      <c r="AQ256" s="141"/>
      <c r="AR256" s="145"/>
      <c r="AS256" s="141"/>
      <c r="AT256" s="153"/>
      <c r="AU256" s="145"/>
      <c r="AV256" s="141"/>
      <c r="AW256" s="140"/>
      <c r="AX256" s="145"/>
      <c r="AY256" s="141"/>
      <c r="AZ256" s="145"/>
      <c r="BA256" s="141"/>
      <c r="BB256" s="145"/>
      <c r="BC256" s="141"/>
      <c r="BD256" s="145"/>
      <c r="BE256" s="145"/>
      <c r="BF256" s="141"/>
      <c r="BG256" s="156"/>
      <c r="BH256" s="143"/>
      <c r="BI256" s="143"/>
      <c r="BJ256" s="138"/>
      <c r="BK256" s="138"/>
      <c r="BL256" s="138"/>
      <c r="BM256" s="138"/>
      <c r="BN256" s="138"/>
      <c r="BO256" s="138"/>
      <c r="BP256" s="138"/>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4"/>
      <c r="AQ257" s="141"/>
      <c r="AR257" s="145"/>
      <c r="AS257" s="141"/>
      <c r="AT257" s="153"/>
      <c r="AU257" s="145"/>
      <c r="AV257" s="141"/>
      <c r="AW257" s="140"/>
      <c r="AX257" s="145"/>
      <c r="AY257" s="141"/>
      <c r="AZ257" s="145"/>
      <c r="BA257" s="141"/>
      <c r="BB257" s="145"/>
      <c r="BC257" s="141"/>
      <c r="BD257" s="145"/>
      <c r="BE257" s="145"/>
      <c r="BF257" s="141"/>
      <c r="BG257" s="156"/>
      <c r="BH257" s="143"/>
      <c r="BI257" s="143"/>
      <c r="BJ257" s="138"/>
      <c r="BK257" s="138"/>
      <c r="BL257" s="138"/>
      <c r="BM257" s="138"/>
      <c r="BN257" s="138"/>
      <c r="BO257" s="138"/>
      <c r="BP257" s="138"/>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4"/>
      <c r="AQ258" s="141"/>
      <c r="AR258" s="145"/>
      <c r="AS258" s="141"/>
      <c r="AT258" s="153"/>
      <c r="AU258" s="145"/>
      <c r="AV258" s="141"/>
      <c r="AW258" s="140"/>
      <c r="AX258" s="145"/>
      <c r="AY258" s="141"/>
      <c r="AZ258" s="145"/>
      <c r="BA258" s="141"/>
      <c r="BB258" s="145"/>
      <c r="BC258" s="141"/>
      <c r="BD258" s="145"/>
      <c r="BE258" s="145"/>
      <c r="BF258" s="141"/>
      <c r="BG258" s="156"/>
      <c r="BH258" s="143"/>
      <c r="BI258" s="143"/>
      <c r="BJ258" s="138"/>
      <c r="BK258" s="138"/>
      <c r="BL258" s="138"/>
      <c r="BM258" s="138"/>
      <c r="BN258" s="138"/>
      <c r="BO258" s="138"/>
      <c r="BP258" s="138"/>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4"/>
      <c r="AQ259" s="141"/>
      <c r="AR259" s="145"/>
      <c r="AS259" s="141"/>
      <c r="AT259" s="153"/>
      <c r="AU259" s="145"/>
      <c r="AV259" s="141"/>
      <c r="AW259" s="140"/>
      <c r="AX259" s="145"/>
      <c r="AY259" s="141"/>
      <c r="AZ259" s="145"/>
      <c r="BA259" s="141"/>
      <c r="BB259" s="145"/>
      <c r="BC259" s="141"/>
      <c r="BD259" s="145"/>
      <c r="BE259" s="145"/>
      <c r="BF259" s="141"/>
      <c r="BG259" s="156"/>
      <c r="BH259" s="143"/>
      <c r="BI259" s="143"/>
      <c r="BJ259" s="138"/>
      <c r="BK259" s="138"/>
      <c r="BL259" s="138"/>
      <c r="BM259" s="138"/>
      <c r="BN259" s="138"/>
      <c r="BO259" s="138"/>
      <c r="BP259" s="138"/>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4"/>
      <c r="AQ260" s="141"/>
      <c r="AR260" s="145"/>
      <c r="AS260" s="141"/>
      <c r="AT260" s="153"/>
      <c r="AU260" s="145"/>
      <c r="AV260" s="141"/>
      <c r="AW260" s="140"/>
      <c r="AX260" s="145"/>
      <c r="AY260" s="141"/>
      <c r="AZ260" s="145"/>
      <c r="BA260" s="141"/>
      <c r="BB260" s="145"/>
      <c r="BC260" s="141"/>
      <c r="BD260" s="145"/>
      <c r="BE260" s="145"/>
      <c r="BF260" s="141"/>
      <c r="BG260" s="156"/>
      <c r="BH260" s="144"/>
      <c r="BI260" s="144"/>
      <c r="BJ260" s="139"/>
      <c r="BK260" s="139"/>
      <c r="BL260" s="139"/>
      <c r="BM260" s="139"/>
      <c r="BN260" s="139"/>
      <c r="BO260" s="139"/>
      <c r="BP260" s="139"/>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2"/>
      <c r="J268" s="132"/>
      <c r="K268" s="8"/>
      <c r="L268" s="8"/>
      <c r="M268" s="8"/>
      <c r="N268" s="8"/>
      <c r="O268" s="132"/>
      <c r="P268" s="132"/>
      <c r="Q268" s="132"/>
      <c r="R268" s="132"/>
      <c r="S268" s="132"/>
      <c r="T268" s="132"/>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2"/>
      <c r="J269" s="132"/>
      <c r="K269" s="8"/>
      <c r="L269" s="8"/>
      <c r="M269" s="8"/>
      <c r="N269" s="8"/>
      <c r="O269" s="132"/>
      <c r="P269" s="132"/>
      <c r="Q269" s="132"/>
      <c r="R269" s="132"/>
      <c r="S269" s="132"/>
      <c r="T269" s="132"/>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8"/>
      <c r="D270" s="128"/>
      <c r="E270" s="30"/>
      <c r="F270" s="62"/>
      <c r="G270" s="62"/>
      <c r="H270" s="117"/>
      <c r="I270" s="31"/>
      <c r="J270" s="63"/>
      <c r="K270" s="62"/>
      <c r="L270" s="84"/>
      <c r="M270" s="84"/>
      <c r="N270" s="99"/>
      <c r="O270" s="99"/>
      <c r="P270" s="84"/>
      <c r="Q270" s="103"/>
      <c r="R270" s="99"/>
      <c r="S270" s="103"/>
      <c r="T270" s="99"/>
      <c r="U270" s="155"/>
      <c r="V270" s="93"/>
      <c r="W270" s="106"/>
      <c r="X270" s="93"/>
      <c r="Y270" s="106"/>
      <c r="Z270" s="84"/>
      <c r="AA270" s="99"/>
      <c r="AB270" s="99"/>
      <c r="AC270" s="103"/>
      <c r="AD270" s="99"/>
      <c r="AE270" s="84"/>
      <c r="AF270" s="84"/>
      <c r="AG270" s="103"/>
      <c r="AH270" s="79"/>
      <c r="AI270" s="79"/>
      <c r="AJ270" s="100"/>
      <c r="AK270" s="99"/>
      <c r="AL270" s="103"/>
      <c r="AM270" s="131"/>
      <c r="AN270" s="130"/>
      <c r="AO270" s="32"/>
      <c r="AP270" s="154">
        <f>IF(SUM(J270:J273)&lt;=6,SUM(J270:J273),IF(SUM(J270:J273)&gt;=6,"6",0))</f>
        <v>0</v>
      </c>
      <c r="AQ270" s="141">
        <f>IF(AP270&gt;=6,0,IF(SUM(K270:K273)&lt;=6,SUM(K270:K273),IF(SUM(K270:K273)&gt;=6,"6",0)))</f>
        <v>0</v>
      </c>
      <c r="AR270" s="145">
        <f>AP270</f>
        <v>0</v>
      </c>
      <c r="AS270" s="141">
        <f>AQ270</f>
        <v>0</v>
      </c>
      <c r="AT270" s="153">
        <f>AR270+AS270</f>
        <v>0</v>
      </c>
      <c r="AU270" s="145">
        <f>IF(AT270&lt;=6,AR270,"")</f>
        <v>0</v>
      </c>
      <c r="AV270" s="141">
        <f>IF(AT270&lt;=6,AS270,"")</f>
        <v>0</v>
      </c>
      <c r="AW270" s="140">
        <f>AT270-6</f>
        <v>-6</v>
      </c>
      <c r="AX270" s="145">
        <f>IF(AT270&gt;6,AR270,"")</f>
      </c>
      <c r="AY270" s="141">
        <f>IF(AU270&gt;6,AS270-AW270,"")</f>
      </c>
      <c r="AZ270" s="145">
        <f>IF(AR270&lt;=6,"")</f>
      </c>
      <c r="BA270" s="141">
        <f>IF(AR270&lt;=6,"")</f>
      </c>
      <c r="BB270" s="145">
        <f>IF(AX270&gt;6,AU270-6,"")</f>
        <v>-6</v>
      </c>
      <c r="BC270" s="141"/>
      <c r="BD270" s="145">
        <f>SUM(J270:J273)</f>
        <v>0</v>
      </c>
      <c r="BE270" s="145">
        <f>BD270-V270</f>
        <v>0</v>
      </c>
      <c r="BF270" s="141">
        <f>SUM(K270:K273)</f>
        <v>0</v>
      </c>
      <c r="BG270" s="156">
        <f>BF270-W270</f>
        <v>0</v>
      </c>
      <c r="BH270" s="142" t="e">
        <f>IF(#REF!="ÜCRETLİ ÖĞRT.",#REF!,0)</f>
        <v>#REF!</v>
      </c>
      <c r="BI270" s="142" t="e">
        <f>IF(#REF!="OKUL DIŞI GÖR.",#REF!,0)</f>
        <v>#REF!</v>
      </c>
      <c r="BJ270" s="137">
        <f>IF(B270="Müdür","20",IF(B270="Müdür Vekili","20",IF(B270="Müdür Başyardımcısı","20",IF(B270="Müdür Yardımcısı","18",0))))</f>
        <v>0</v>
      </c>
      <c r="BK270" s="137">
        <f>IF(B270="Müdür","20",IF(B270="Müdür Vekili","20",IF(B270="Müdür Başyardımcısı","20",IF(B270="Müdür Yardımcısı","18",0))))</f>
        <v>0</v>
      </c>
      <c r="BL270" s="137">
        <f>IF(B270="Müdür","30",IF(B270="Müdür Vekili","30",IF(B270="Müdür Başyardımcısı","30",IF(B270="Müdür Yardımcısı","18",IF(B270="Müdür Yardımcısı(Y)","22",0)))))</f>
        <v>0</v>
      </c>
      <c r="BM270" s="137">
        <f>IF(B270="Müdür","25",IF(B270="Müdür Vekili","25",IF(B270="Müdür Başyardımcısı","25",IF(B270="Müdür Yardımcısı","20",0))))</f>
        <v>0</v>
      </c>
      <c r="BN270" s="137">
        <f>IF(B270="Müdür","25",IF(B270="Müdür Vekili","25",IF(B270="Müdür Başyardımcısı","25",IF(B270="Müdür Yardımcısı","20",0))))</f>
        <v>0</v>
      </c>
      <c r="BO270" s="137">
        <f>IF(B270="Müdür","30",IF(B270="Müdür Vekili","30",IF(B270="Müdür Başyardımcısı","30",IF(B270="Müdür Yardımcısı","18",IF(B270="Müdür Yardımcısı(Y)","22",0)))))</f>
        <v>0</v>
      </c>
      <c r="BP270" s="137">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4"/>
      <c r="AQ271" s="141"/>
      <c r="AR271" s="145"/>
      <c r="AS271" s="141"/>
      <c r="AT271" s="153"/>
      <c r="AU271" s="145"/>
      <c r="AV271" s="141"/>
      <c r="AW271" s="140"/>
      <c r="AX271" s="145"/>
      <c r="AY271" s="141"/>
      <c r="AZ271" s="145"/>
      <c r="BA271" s="141"/>
      <c r="BB271" s="145"/>
      <c r="BC271" s="141"/>
      <c r="BD271" s="145"/>
      <c r="BE271" s="145"/>
      <c r="BF271" s="141"/>
      <c r="BG271" s="156"/>
      <c r="BH271" s="143"/>
      <c r="BI271" s="143"/>
      <c r="BJ271" s="138"/>
      <c r="BK271" s="138"/>
      <c r="BL271" s="138"/>
      <c r="BM271" s="138"/>
      <c r="BN271" s="138"/>
      <c r="BO271" s="138"/>
      <c r="BP271" s="138"/>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4"/>
      <c r="AQ272" s="141"/>
      <c r="AR272" s="145"/>
      <c r="AS272" s="141"/>
      <c r="AT272" s="153"/>
      <c r="AU272" s="145"/>
      <c r="AV272" s="141"/>
      <c r="AW272" s="140"/>
      <c r="AX272" s="145"/>
      <c r="AY272" s="141"/>
      <c r="AZ272" s="145"/>
      <c r="BA272" s="141"/>
      <c r="BB272" s="145"/>
      <c r="BC272" s="141"/>
      <c r="BD272" s="145"/>
      <c r="BE272" s="145"/>
      <c r="BF272" s="141"/>
      <c r="BG272" s="156"/>
      <c r="BH272" s="143"/>
      <c r="BI272" s="143"/>
      <c r="BJ272" s="138"/>
      <c r="BK272" s="138"/>
      <c r="BL272" s="138"/>
      <c r="BM272" s="138"/>
      <c r="BN272" s="138"/>
      <c r="BO272" s="138"/>
      <c r="BP272" s="138"/>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4"/>
      <c r="AQ273" s="141"/>
      <c r="AR273" s="145"/>
      <c r="AS273" s="141"/>
      <c r="AT273" s="153"/>
      <c r="AU273" s="145"/>
      <c r="AV273" s="141"/>
      <c r="AW273" s="140"/>
      <c r="AX273" s="145"/>
      <c r="AY273" s="141"/>
      <c r="AZ273" s="145"/>
      <c r="BA273" s="141"/>
      <c r="BB273" s="145"/>
      <c r="BC273" s="141"/>
      <c r="BD273" s="145"/>
      <c r="BE273" s="145"/>
      <c r="BF273" s="141"/>
      <c r="BG273" s="156"/>
      <c r="BH273" s="143"/>
      <c r="BI273" s="143"/>
      <c r="BJ273" s="138"/>
      <c r="BK273" s="138"/>
      <c r="BL273" s="138"/>
      <c r="BM273" s="138"/>
      <c r="BN273" s="138"/>
      <c r="BO273" s="138"/>
      <c r="BP273" s="138"/>
    </row>
    <row r="274" spans="1:68" ht="12" customHeight="1">
      <c r="A274" s="118"/>
      <c r="B274" s="121"/>
      <c r="C274" s="115"/>
      <c r="D274" s="115"/>
      <c r="E274" s="33"/>
      <c r="F274" s="64"/>
      <c r="G274" s="64"/>
      <c r="H274" s="118"/>
      <c r="I274" s="68"/>
      <c r="J274" s="126"/>
      <c r="K274" s="127"/>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4"/>
      <c r="AQ274" s="141"/>
      <c r="AR274" s="145"/>
      <c r="AS274" s="141"/>
      <c r="AT274" s="153"/>
      <c r="AU274" s="145"/>
      <c r="AV274" s="141"/>
      <c r="AW274" s="140"/>
      <c r="AX274" s="145"/>
      <c r="AY274" s="141"/>
      <c r="AZ274" s="145"/>
      <c r="BA274" s="141"/>
      <c r="BB274" s="145"/>
      <c r="BC274" s="141"/>
      <c r="BD274" s="145"/>
      <c r="BE274" s="145"/>
      <c r="BF274" s="141"/>
      <c r="BG274" s="156"/>
      <c r="BH274" s="143"/>
      <c r="BI274" s="143"/>
      <c r="BJ274" s="138"/>
      <c r="BK274" s="138"/>
      <c r="BL274" s="138"/>
      <c r="BM274" s="138"/>
      <c r="BN274" s="138"/>
      <c r="BO274" s="138"/>
      <c r="BP274" s="138"/>
    </row>
    <row r="275" spans="1:68" ht="12" customHeight="1">
      <c r="A275" s="118"/>
      <c r="B275" s="121"/>
      <c r="C275" s="115"/>
      <c r="D275" s="115"/>
      <c r="E275" s="33"/>
      <c r="F275" s="64"/>
      <c r="G275" s="64"/>
      <c r="H275" s="118"/>
      <c r="I275" s="69"/>
      <c r="J275" s="133"/>
      <c r="K275" s="134"/>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4"/>
      <c r="AQ275" s="141"/>
      <c r="AR275" s="145"/>
      <c r="AS275" s="141"/>
      <c r="AT275" s="153"/>
      <c r="AU275" s="145"/>
      <c r="AV275" s="141"/>
      <c r="AW275" s="140"/>
      <c r="AX275" s="145"/>
      <c r="AY275" s="141"/>
      <c r="AZ275" s="145"/>
      <c r="BA275" s="141"/>
      <c r="BB275" s="145"/>
      <c r="BC275" s="141"/>
      <c r="BD275" s="145"/>
      <c r="BE275" s="145"/>
      <c r="BF275" s="141"/>
      <c r="BG275" s="156"/>
      <c r="BH275" s="143"/>
      <c r="BI275" s="143"/>
      <c r="BJ275" s="138"/>
      <c r="BK275" s="138"/>
      <c r="BL275" s="138"/>
      <c r="BM275" s="138"/>
      <c r="BN275" s="138"/>
      <c r="BO275" s="138"/>
      <c r="BP275" s="138"/>
    </row>
    <row r="276" spans="1:68" ht="12" customHeight="1" thickBot="1">
      <c r="A276" s="119"/>
      <c r="B276" s="122"/>
      <c r="C276" s="116"/>
      <c r="D276" s="116"/>
      <c r="E276" s="35"/>
      <c r="F276" s="70"/>
      <c r="G276" s="70"/>
      <c r="H276" s="119"/>
      <c r="I276" s="71"/>
      <c r="J276" s="135"/>
      <c r="K276" s="136"/>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4"/>
      <c r="AQ276" s="141"/>
      <c r="AR276" s="145"/>
      <c r="AS276" s="141"/>
      <c r="AT276" s="153"/>
      <c r="AU276" s="145"/>
      <c r="AV276" s="141"/>
      <c r="AW276" s="140"/>
      <c r="AX276" s="145"/>
      <c r="AY276" s="141"/>
      <c r="AZ276" s="145"/>
      <c r="BA276" s="141"/>
      <c r="BB276" s="145"/>
      <c r="BC276" s="141"/>
      <c r="BD276" s="145"/>
      <c r="BE276" s="145"/>
      <c r="BF276" s="141"/>
      <c r="BG276" s="156"/>
      <c r="BH276" s="144"/>
      <c r="BI276" s="144"/>
      <c r="BJ276" s="139"/>
      <c r="BK276" s="139"/>
      <c r="BL276" s="139"/>
      <c r="BM276" s="139"/>
      <c r="BN276" s="139"/>
      <c r="BO276" s="139"/>
      <c r="BP276" s="139"/>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4">
        <f>IF(SUM(J305:J308)&lt;=6,SUM(J305:J308),IF(SUM(J305:J308)&gt;=6,"6",0))</f>
        <v>0</v>
      </c>
      <c r="AQ305" s="141">
        <f>IF(AP305&gt;=6,0,IF(SUM(K305:K308)&lt;=6,SUM(K305:K308),IF(SUM(K305:K308)&gt;=6,"6",0)))</f>
        <v>0</v>
      </c>
      <c r="AR305" s="145">
        <f>AP305</f>
        <v>0</v>
      </c>
      <c r="AS305" s="141">
        <f>AQ305</f>
        <v>0</v>
      </c>
      <c r="AT305" s="153">
        <f>AR305+AS305</f>
        <v>0</v>
      </c>
      <c r="AU305" s="145">
        <f>IF(AT305&lt;=6,AR305,"")</f>
        <v>0</v>
      </c>
      <c r="AV305" s="141">
        <f>IF(AT305&lt;=6,AS305,"")</f>
        <v>0</v>
      </c>
      <c r="AW305" s="140">
        <f>AT305-6</f>
        <v>-6</v>
      </c>
      <c r="AX305" s="145">
        <f>IF(AT305&gt;6,AR305,"")</f>
      </c>
      <c r="AY305" s="141">
        <f>IF(AU305&gt;6,AS305-AW305,"")</f>
      </c>
      <c r="AZ305" s="145">
        <f>IF(AR305&lt;=6,"")</f>
      </c>
      <c r="BA305" s="141">
        <f>IF(AR305&lt;=6,"")</f>
      </c>
      <c r="BB305" s="145">
        <f>IF(AX305&gt;6,AU305-6,"")</f>
        <v>-6</v>
      </c>
      <c r="BC305" s="141"/>
      <c r="BD305" s="145">
        <f>SUM(J305:J308)</f>
        <v>0</v>
      </c>
      <c r="BE305" s="145">
        <f>BD305-V305</f>
        <v>0</v>
      </c>
      <c r="BF305" s="141">
        <f>SUM(K305:K308)</f>
        <v>0</v>
      </c>
      <c r="BG305" s="156">
        <f>BF305-W305</f>
        <v>0</v>
      </c>
      <c r="BH305" s="142" t="e">
        <f>IF(#REF!="ÜCRETLİ ÖĞRT.",#REF!,0)</f>
        <v>#REF!</v>
      </c>
      <c r="BI305" s="142" t="e">
        <f>IF(#REF!="OKUL DIŞI GÖR.",#REF!,0)</f>
        <v>#REF!</v>
      </c>
      <c r="BJ305" s="137">
        <f>IF(B305="Müdür","20",IF(B305="Müdür Vekili","20",IF(B305="Müdür Başyardımcısı","20",IF(B305="Müdür Yardımcısı","18",0))))</f>
        <v>0</v>
      </c>
      <c r="BK305" s="137">
        <f>IF(B305="Müdür","20",IF(B305="Müdür Vekili","20",IF(B305="Müdür Başyardımcısı","20",IF(B305="Müdür Yardımcısı","18",0))))</f>
        <v>0</v>
      </c>
      <c r="BL305" s="137">
        <f>IF(B305="Müdür","30",IF(B305="Müdür Vekili","30",IF(B305="Müdür Başyardımcısı","30",IF(B305="Müdür Yardımcısı","18",IF(B305="Müdür Yardımcısı(Y)","22",0)))))</f>
        <v>0</v>
      </c>
      <c r="BM305" s="137">
        <f>IF(B305="Müdür","25",IF(B305="Müdür Vekili","25",IF(B305="Müdür Başyardımcısı","25",IF(B305="Müdür Yardımcısı","20",0))))</f>
        <v>0</v>
      </c>
      <c r="BN305" s="137">
        <f>IF(B305="Müdür","25",IF(B305="Müdür Vekili","25",IF(B305="Müdür Başyardımcısı","25",IF(B305="Müdür Yardımcısı","20",0))))</f>
        <v>0</v>
      </c>
      <c r="BO305" s="137">
        <f>IF(B305="Müdür","30",IF(B305="Müdür Vekili","30",IF(B305="Müdür Başyardımcısı","30",IF(B305="Müdür Yardımcısı","18",IF(B305="Müdür Yardımcısı(Y)","22",0)))))</f>
        <v>0</v>
      </c>
      <c r="BP305" s="137">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4"/>
      <c r="AQ306" s="141"/>
      <c r="AR306" s="145"/>
      <c r="AS306" s="141"/>
      <c r="AT306" s="153"/>
      <c r="AU306" s="145"/>
      <c r="AV306" s="141"/>
      <c r="AW306" s="140"/>
      <c r="AX306" s="145"/>
      <c r="AY306" s="141"/>
      <c r="AZ306" s="145"/>
      <c r="BA306" s="141"/>
      <c r="BB306" s="145"/>
      <c r="BC306" s="141"/>
      <c r="BD306" s="145"/>
      <c r="BE306" s="145"/>
      <c r="BF306" s="141"/>
      <c r="BG306" s="156"/>
      <c r="BH306" s="143"/>
      <c r="BI306" s="143"/>
      <c r="BJ306" s="138"/>
      <c r="BK306" s="138"/>
      <c r="BL306" s="138"/>
      <c r="BM306" s="138"/>
      <c r="BN306" s="138"/>
      <c r="BO306" s="138"/>
      <c r="BP306" s="138"/>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4"/>
      <c r="AQ307" s="141"/>
      <c r="AR307" s="145"/>
      <c r="AS307" s="141"/>
      <c r="AT307" s="153"/>
      <c r="AU307" s="145"/>
      <c r="AV307" s="141"/>
      <c r="AW307" s="140"/>
      <c r="AX307" s="145"/>
      <c r="AY307" s="141"/>
      <c r="AZ307" s="145"/>
      <c r="BA307" s="141"/>
      <c r="BB307" s="145"/>
      <c r="BC307" s="141"/>
      <c r="BD307" s="145"/>
      <c r="BE307" s="145"/>
      <c r="BF307" s="141"/>
      <c r="BG307" s="156"/>
      <c r="BH307" s="143"/>
      <c r="BI307" s="143"/>
      <c r="BJ307" s="138"/>
      <c r="BK307" s="138"/>
      <c r="BL307" s="138"/>
      <c r="BM307" s="138"/>
      <c r="BN307" s="138"/>
      <c r="BO307" s="138"/>
      <c r="BP307" s="138"/>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4"/>
      <c r="AQ308" s="141"/>
      <c r="AR308" s="145"/>
      <c r="AS308" s="141"/>
      <c r="AT308" s="153"/>
      <c r="AU308" s="145"/>
      <c r="AV308" s="141"/>
      <c r="AW308" s="140"/>
      <c r="AX308" s="145"/>
      <c r="AY308" s="141"/>
      <c r="AZ308" s="145"/>
      <c r="BA308" s="141"/>
      <c r="BB308" s="145"/>
      <c r="BC308" s="141"/>
      <c r="BD308" s="145"/>
      <c r="BE308" s="145"/>
      <c r="BF308" s="141"/>
      <c r="BG308" s="156"/>
      <c r="BH308" s="143"/>
      <c r="BI308" s="143"/>
      <c r="BJ308" s="138"/>
      <c r="BK308" s="138"/>
      <c r="BL308" s="138"/>
      <c r="BM308" s="138"/>
      <c r="BN308" s="138"/>
      <c r="BO308" s="138"/>
      <c r="BP308" s="138"/>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4"/>
      <c r="AQ309" s="141"/>
      <c r="AR309" s="145"/>
      <c r="AS309" s="141"/>
      <c r="AT309" s="153"/>
      <c r="AU309" s="145"/>
      <c r="AV309" s="141"/>
      <c r="AW309" s="140"/>
      <c r="AX309" s="145"/>
      <c r="AY309" s="141"/>
      <c r="AZ309" s="145"/>
      <c r="BA309" s="141"/>
      <c r="BB309" s="145"/>
      <c r="BC309" s="141"/>
      <c r="BD309" s="145"/>
      <c r="BE309" s="145"/>
      <c r="BF309" s="141"/>
      <c r="BG309" s="156"/>
      <c r="BH309" s="143"/>
      <c r="BI309" s="143"/>
      <c r="BJ309" s="138"/>
      <c r="BK309" s="138"/>
      <c r="BL309" s="138"/>
      <c r="BM309" s="138"/>
      <c r="BN309" s="138"/>
      <c r="BO309" s="138"/>
      <c r="BP309" s="138"/>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4"/>
      <c r="AQ310" s="141"/>
      <c r="AR310" s="145"/>
      <c r="AS310" s="141"/>
      <c r="AT310" s="153"/>
      <c r="AU310" s="145"/>
      <c r="AV310" s="141"/>
      <c r="AW310" s="140"/>
      <c r="AX310" s="145"/>
      <c r="AY310" s="141"/>
      <c r="AZ310" s="145"/>
      <c r="BA310" s="141"/>
      <c r="BB310" s="145"/>
      <c r="BC310" s="141"/>
      <c r="BD310" s="145"/>
      <c r="BE310" s="145"/>
      <c r="BF310" s="141"/>
      <c r="BG310" s="156"/>
      <c r="BH310" s="143"/>
      <c r="BI310" s="143"/>
      <c r="BJ310" s="138"/>
      <c r="BK310" s="138"/>
      <c r="BL310" s="138"/>
      <c r="BM310" s="138"/>
      <c r="BN310" s="138"/>
      <c r="BO310" s="138"/>
      <c r="BP310" s="138"/>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4"/>
      <c r="AQ311" s="141"/>
      <c r="AR311" s="145"/>
      <c r="AS311" s="141"/>
      <c r="AT311" s="153"/>
      <c r="AU311" s="145"/>
      <c r="AV311" s="141"/>
      <c r="AW311" s="140"/>
      <c r="AX311" s="145"/>
      <c r="AY311" s="141"/>
      <c r="AZ311" s="145"/>
      <c r="BA311" s="141"/>
      <c r="BB311" s="145"/>
      <c r="BC311" s="141"/>
      <c r="BD311" s="145"/>
      <c r="BE311" s="145"/>
      <c r="BF311" s="141"/>
      <c r="BG311" s="156"/>
      <c r="BH311" s="144"/>
      <c r="BI311" s="144"/>
      <c r="BJ311" s="139"/>
      <c r="BK311" s="139"/>
      <c r="BL311" s="139"/>
      <c r="BM311" s="139"/>
      <c r="BN311" s="139"/>
      <c r="BO311" s="139"/>
      <c r="BP311" s="139"/>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4">
        <f>IF(SUM(J312:J315)&lt;=6,SUM(J312:J315),IF(SUM(J312:J315)&gt;=6,"6",0))</f>
        <v>0</v>
      </c>
      <c r="AQ312" s="141">
        <f>IF(AP312&gt;=6,0,IF(SUM(K312:K315)&lt;=6,SUM(K312:K315),IF(SUM(K312:K315)&gt;=6,"6",0)))</f>
        <v>0</v>
      </c>
      <c r="AR312" s="145">
        <f>AP312</f>
        <v>0</v>
      </c>
      <c r="AS312" s="141">
        <f>AQ312</f>
        <v>0</v>
      </c>
      <c r="AT312" s="153">
        <f>AR312+AS312</f>
        <v>0</v>
      </c>
      <c r="AU312" s="145">
        <f>IF(AT312&lt;=6,AR312,"")</f>
        <v>0</v>
      </c>
      <c r="AV312" s="141">
        <f>IF(AT312&lt;=6,AS312,"")</f>
        <v>0</v>
      </c>
      <c r="AW312" s="140">
        <f>AT312-6</f>
        <v>-6</v>
      </c>
      <c r="AX312" s="145">
        <f>IF(AT312&gt;6,AR312,"")</f>
      </c>
      <c r="AY312" s="141">
        <f>IF(AU312&gt;6,AS312-AW312,"")</f>
      </c>
      <c r="AZ312" s="145">
        <f>IF(AR312&lt;=6,"")</f>
      </c>
      <c r="BA312" s="141">
        <f>IF(AR312&lt;=6,"")</f>
      </c>
      <c r="BB312" s="145">
        <f>IF(AX312&gt;6,AU312-6,"")</f>
        <v>-6</v>
      </c>
      <c r="BC312" s="141"/>
      <c r="BD312" s="145">
        <f>SUM(J312:J315)</f>
        <v>0</v>
      </c>
      <c r="BE312" s="145">
        <f>BD312-V312</f>
        <v>0</v>
      </c>
      <c r="BF312" s="141">
        <f>SUM(K312:K315)</f>
        <v>0</v>
      </c>
      <c r="BG312" s="156">
        <f>BF312-W312</f>
        <v>0</v>
      </c>
      <c r="BH312" s="142" t="e">
        <f>IF(#REF!="ÜCRETLİ ÖĞRT.",#REF!,0)</f>
        <v>#REF!</v>
      </c>
      <c r="BI312" s="142" t="e">
        <f>IF(#REF!="OKUL DIŞI GÖR.",#REF!,0)</f>
        <v>#REF!</v>
      </c>
      <c r="BJ312" s="137">
        <f>IF(B312="Müdür","20",IF(B312="Müdür Vekili","20",IF(B312="Müdür Başyardımcısı","20",IF(B312="Müdür Yardımcısı","18",0))))</f>
        <v>0</v>
      </c>
      <c r="BK312" s="137">
        <f>IF(B312="Müdür","20",IF(B312="Müdür Vekili","20",IF(B312="Müdür Başyardımcısı","20",IF(B312="Müdür Yardımcısı","18",0))))</f>
        <v>0</v>
      </c>
      <c r="BL312" s="137">
        <f>IF(B312="Müdür","30",IF(B312="Müdür Vekili","30",IF(B312="Müdür Başyardımcısı","30",IF(B312="Müdür Yardımcısı","18",IF(B312="Müdür Yardımcısı(Y)","22",0)))))</f>
        <v>0</v>
      </c>
      <c r="BM312" s="137">
        <f>IF(B312="Müdür","25",IF(B312="Müdür Vekili","25",IF(B312="Müdür Başyardımcısı","25",IF(B312="Müdür Yardımcısı","20",0))))</f>
        <v>0</v>
      </c>
      <c r="BN312" s="137">
        <f>IF(B312="Müdür","25",IF(B312="Müdür Vekili","25",IF(B312="Müdür Başyardımcısı","25",IF(B312="Müdür Yardımcısı","20",0))))</f>
        <v>0</v>
      </c>
      <c r="BO312" s="137">
        <f>IF(B312="Müdür","30",IF(B312="Müdür Vekili","30",IF(B312="Müdür Başyardımcısı","30",IF(B312="Müdür Yardımcısı","18",IF(B312="Müdür Yardımcısı(Y)","22",0)))))</f>
        <v>0</v>
      </c>
      <c r="BP312" s="137">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4"/>
      <c r="AQ313" s="141"/>
      <c r="AR313" s="145"/>
      <c r="AS313" s="141"/>
      <c r="AT313" s="153"/>
      <c r="AU313" s="145"/>
      <c r="AV313" s="141"/>
      <c r="AW313" s="140"/>
      <c r="AX313" s="145"/>
      <c r="AY313" s="141"/>
      <c r="AZ313" s="145"/>
      <c r="BA313" s="141"/>
      <c r="BB313" s="145"/>
      <c r="BC313" s="141"/>
      <c r="BD313" s="145"/>
      <c r="BE313" s="145"/>
      <c r="BF313" s="141"/>
      <c r="BG313" s="156"/>
      <c r="BH313" s="143"/>
      <c r="BI313" s="143"/>
      <c r="BJ313" s="138"/>
      <c r="BK313" s="138"/>
      <c r="BL313" s="138"/>
      <c r="BM313" s="138"/>
      <c r="BN313" s="138"/>
      <c r="BO313" s="138"/>
      <c r="BP313" s="138"/>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4"/>
      <c r="AQ314" s="141"/>
      <c r="AR314" s="145"/>
      <c r="AS314" s="141"/>
      <c r="AT314" s="153"/>
      <c r="AU314" s="145"/>
      <c r="AV314" s="141"/>
      <c r="AW314" s="140"/>
      <c r="AX314" s="145"/>
      <c r="AY314" s="141"/>
      <c r="AZ314" s="145"/>
      <c r="BA314" s="141"/>
      <c r="BB314" s="145"/>
      <c r="BC314" s="141"/>
      <c r="BD314" s="145"/>
      <c r="BE314" s="145"/>
      <c r="BF314" s="141"/>
      <c r="BG314" s="156"/>
      <c r="BH314" s="143"/>
      <c r="BI314" s="143"/>
      <c r="BJ314" s="138"/>
      <c r="BK314" s="138"/>
      <c r="BL314" s="138"/>
      <c r="BM314" s="138"/>
      <c r="BN314" s="138"/>
      <c r="BO314" s="138"/>
      <c r="BP314" s="138"/>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4"/>
      <c r="AQ315" s="141"/>
      <c r="AR315" s="145"/>
      <c r="AS315" s="141"/>
      <c r="AT315" s="153"/>
      <c r="AU315" s="145"/>
      <c r="AV315" s="141"/>
      <c r="AW315" s="140"/>
      <c r="AX315" s="145"/>
      <c r="AY315" s="141"/>
      <c r="AZ315" s="145"/>
      <c r="BA315" s="141"/>
      <c r="BB315" s="145"/>
      <c r="BC315" s="141"/>
      <c r="BD315" s="145"/>
      <c r="BE315" s="145"/>
      <c r="BF315" s="141"/>
      <c r="BG315" s="156"/>
      <c r="BH315" s="143"/>
      <c r="BI315" s="143"/>
      <c r="BJ315" s="138"/>
      <c r="BK315" s="138"/>
      <c r="BL315" s="138"/>
      <c r="BM315" s="138"/>
      <c r="BN315" s="138"/>
      <c r="BO315" s="138"/>
      <c r="BP315" s="138"/>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4"/>
      <c r="AQ316" s="141"/>
      <c r="AR316" s="145"/>
      <c r="AS316" s="141"/>
      <c r="AT316" s="153"/>
      <c r="AU316" s="145"/>
      <c r="AV316" s="141"/>
      <c r="AW316" s="140"/>
      <c r="AX316" s="145"/>
      <c r="AY316" s="141"/>
      <c r="AZ316" s="145"/>
      <c r="BA316" s="141"/>
      <c r="BB316" s="145"/>
      <c r="BC316" s="141"/>
      <c r="BD316" s="145"/>
      <c r="BE316" s="145"/>
      <c r="BF316" s="141"/>
      <c r="BG316" s="156"/>
      <c r="BH316" s="143"/>
      <c r="BI316" s="143"/>
      <c r="BJ316" s="138"/>
      <c r="BK316" s="138"/>
      <c r="BL316" s="138"/>
      <c r="BM316" s="138"/>
      <c r="BN316" s="138"/>
      <c r="BO316" s="138"/>
      <c r="BP316" s="138"/>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4"/>
      <c r="AQ317" s="141"/>
      <c r="AR317" s="145"/>
      <c r="AS317" s="141"/>
      <c r="AT317" s="153"/>
      <c r="AU317" s="145"/>
      <c r="AV317" s="141"/>
      <c r="AW317" s="140"/>
      <c r="AX317" s="145"/>
      <c r="AY317" s="141"/>
      <c r="AZ317" s="145"/>
      <c r="BA317" s="141"/>
      <c r="BB317" s="145"/>
      <c r="BC317" s="141"/>
      <c r="BD317" s="145"/>
      <c r="BE317" s="145"/>
      <c r="BF317" s="141"/>
      <c r="BG317" s="156"/>
      <c r="BH317" s="143"/>
      <c r="BI317" s="143"/>
      <c r="BJ317" s="138"/>
      <c r="BK317" s="138"/>
      <c r="BL317" s="138"/>
      <c r="BM317" s="138"/>
      <c r="BN317" s="138"/>
      <c r="BO317" s="138"/>
      <c r="BP317" s="138"/>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4"/>
      <c r="AQ318" s="141"/>
      <c r="AR318" s="145"/>
      <c r="AS318" s="141"/>
      <c r="AT318" s="153"/>
      <c r="AU318" s="145"/>
      <c r="AV318" s="141"/>
      <c r="AW318" s="140"/>
      <c r="AX318" s="145"/>
      <c r="AY318" s="141"/>
      <c r="AZ318" s="145"/>
      <c r="BA318" s="141"/>
      <c r="BB318" s="145"/>
      <c r="BC318" s="141"/>
      <c r="BD318" s="145"/>
      <c r="BE318" s="145"/>
      <c r="BF318" s="141"/>
      <c r="BG318" s="156"/>
      <c r="BH318" s="144"/>
      <c r="BI318" s="144"/>
      <c r="BJ318" s="139"/>
      <c r="BK318" s="139"/>
      <c r="BL318" s="139"/>
      <c r="BM318" s="139"/>
      <c r="BN318" s="139"/>
      <c r="BO318" s="139"/>
      <c r="BP318" s="139"/>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4">
        <f>IF(SUM(J319:J322)&lt;=6,SUM(J319:J322),IF(SUM(J319:J322)&gt;=6,"6",0))</f>
        <v>0</v>
      </c>
      <c r="AQ319" s="141">
        <f>IF(AP319&gt;=6,0,IF(SUM(K319:K322)&lt;=6,SUM(K319:K322),IF(SUM(K319:K322)&gt;=6,"6",0)))</f>
        <v>0</v>
      </c>
      <c r="AR319" s="145">
        <f>AP319</f>
        <v>0</v>
      </c>
      <c r="AS319" s="141">
        <f>AQ319</f>
        <v>0</v>
      </c>
      <c r="AT319" s="153">
        <f>AR319+AS319</f>
        <v>0</v>
      </c>
      <c r="AU319" s="145">
        <f>IF(AT319&lt;=6,AR319,"")</f>
        <v>0</v>
      </c>
      <c r="AV319" s="141">
        <f>IF(AT319&lt;=6,AS319,"")</f>
        <v>0</v>
      </c>
      <c r="AW319" s="140">
        <f>AT319-6</f>
        <v>-6</v>
      </c>
      <c r="AX319" s="145">
        <f>IF(AT319&gt;6,AR319,"")</f>
      </c>
      <c r="AY319" s="141">
        <f>IF(AU319&gt;6,AS319-AW319,"")</f>
      </c>
      <c r="AZ319" s="145">
        <f>IF(AR319&lt;=6,"")</f>
      </c>
      <c r="BA319" s="141">
        <f>IF(AR319&lt;=6,"")</f>
      </c>
      <c r="BB319" s="145">
        <f>IF(AX319&gt;6,AU319-6,"")</f>
        <v>-6</v>
      </c>
      <c r="BC319" s="141"/>
      <c r="BD319" s="145">
        <f>SUM(J319:J322)</f>
        <v>0</v>
      </c>
      <c r="BE319" s="145">
        <f>BD319-V319</f>
        <v>0</v>
      </c>
      <c r="BF319" s="141">
        <f>SUM(K319:K322)</f>
        <v>0</v>
      </c>
      <c r="BG319" s="156">
        <f>BF319-W319</f>
        <v>0</v>
      </c>
      <c r="BH319" s="142" t="e">
        <f>IF(#REF!="ÜCRETLİ ÖĞRT.",#REF!,0)</f>
        <v>#REF!</v>
      </c>
      <c r="BI319" s="142" t="e">
        <f>IF(#REF!="OKUL DIŞI GÖR.",#REF!,0)</f>
        <v>#REF!</v>
      </c>
      <c r="BJ319" s="137">
        <f>IF(B319="Müdür","20",IF(B319="Müdür Vekili","20",IF(B319="Müdür Başyardımcısı","20",IF(B319="Müdür Yardımcısı","18",0))))</f>
        <v>0</v>
      </c>
      <c r="BK319" s="137">
        <f>IF(B319="Müdür","20",IF(B319="Müdür Vekili","20",IF(B319="Müdür Başyardımcısı","20",IF(B319="Müdür Yardımcısı","18",0))))</f>
        <v>0</v>
      </c>
      <c r="BL319" s="137">
        <f>IF(B319="Müdür","30",IF(B319="Müdür Vekili","30",IF(B319="Müdür Başyardımcısı","30",IF(B319="Müdür Yardımcısı","18",IF(B319="Müdür Yardımcısı(Y)","22",0)))))</f>
        <v>0</v>
      </c>
      <c r="BM319" s="137">
        <f>IF(B319="Müdür","25",IF(B319="Müdür Vekili","25",IF(B319="Müdür Başyardımcısı","25",IF(B319="Müdür Yardımcısı","20",0))))</f>
        <v>0</v>
      </c>
      <c r="BN319" s="137">
        <f>IF(B319="Müdür","25",IF(B319="Müdür Vekili","25",IF(B319="Müdür Başyardımcısı","25",IF(B319="Müdür Yardımcısı","20",0))))</f>
        <v>0</v>
      </c>
      <c r="BO319" s="137">
        <f>IF(B319="Müdür","30",IF(B319="Müdür Vekili","30",IF(B319="Müdür Başyardımcısı","30",IF(B319="Müdür Yardımcısı","18",IF(B319="Müdür Yardımcısı(Y)","22",0)))))</f>
        <v>0</v>
      </c>
      <c r="BP319" s="137">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4"/>
      <c r="AQ320" s="141"/>
      <c r="AR320" s="145"/>
      <c r="AS320" s="141"/>
      <c r="AT320" s="153"/>
      <c r="AU320" s="145"/>
      <c r="AV320" s="141"/>
      <c r="AW320" s="140"/>
      <c r="AX320" s="145"/>
      <c r="AY320" s="141"/>
      <c r="AZ320" s="145"/>
      <c r="BA320" s="141"/>
      <c r="BB320" s="145"/>
      <c r="BC320" s="141"/>
      <c r="BD320" s="145"/>
      <c r="BE320" s="145"/>
      <c r="BF320" s="141"/>
      <c r="BG320" s="156"/>
      <c r="BH320" s="143"/>
      <c r="BI320" s="143"/>
      <c r="BJ320" s="138"/>
      <c r="BK320" s="138"/>
      <c r="BL320" s="138"/>
      <c r="BM320" s="138"/>
      <c r="BN320" s="138"/>
      <c r="BO320" s="138"/>
      <c r="BP320" s="138"/>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4"/>
      <c r="AQ321" s="141"/>
      <c r="AR321" s="145"/>
      <c r="AS321" s="141"/>
      <c r="AT321" s="153"/>
      <c r="AU321" s="145"/>
      <c r="AV321" s="141"/>
      <c r="AW321" s="140"/>
      <c r="AX321" s="145"/>
      <c r="AY321" s="141"/>
      <c r="AZ321" s="145"/>
      <c r="BA321" s="141"/>
      <c r="BB321" s="145"/>
      <c r="BC321" s="141"/>
      <c r="BD321" s="145"/>
      <c r="BE321" s="145"/>
      <c r="BF321" s="141"/>
      <c r="BG321" s="156"/>
      <c r="BH321" s="143"/>
      <c r="BI321" s="143"/>
      <c r="BJ321" s="138"/>
      <c r="BK321" s="138"/>
      <c r="BL321" s="138"/>
      <c r="BM321" s="138"/>
      <c r="BN321" s="138"/>
      <c r="BO321" s="138"/>
      <c r="BP321" s="138"/>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4"/>
      <c r="AQ322" s="141"/>
      <c r="AR322" s="145"/>
      <c r="AS322" s="141"/>
      <c r="AT322" s="153"/>
      <c r="AU322" s="145"/>
      <c r="AV322" s="141"/>
      <c r="AW322" s="140"/>
      <c r="AX322" s="145"/>
      <c r="AY322" s="141"/>
      <c r="AZ322" s="145"/>
      <c r="BA322" s="141"/>
      <c r="BB322" s="145"/>
      <c r="BC322" s="141"/>
      <c r="BD322" s="145"/>
      <c r="BE322" s="145"/>
      <c r="BF322" s="141"/>
      <c r="BG322" s="156"/>
      <c r="BH322" s="143"/>
      <c r="BI322" s="143"/>
      <c r="BJ322" s="138"/>
      <c r="BK322" s="138"/>
      <c r="BL322" s="138"/>
      <c r="BM322" s="138"/>
      <c r="BN322" s="138"/>
      <c r="BO322" s="138"/>
      <c r="BP322" s="138"/>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4"/>
      <c r="AQ323" s="141"/>
      <c r="AR323" s="145"/>
      <c r="AS323" s="141"/>
      <c r="AT323" s="153"/>
      <c r="AU323" s="145"/>
      <c r="AV323" s="141"/>
      <c r="AW323" s="140"/>
      <c r="AX323" s="145"/>
      <c r="AY323" s="141"/>
      <c r="AZ323" s="145"/>
      <c r="BA323" s="141"/>
      <c r="BB323" s="145"/>
      <c r="BC323" s="141"/>
      <c r="BD323" s="145"/>
      <c r="BE323" s="145"/>
      <c r="BF323" s="141"/>
      <c r="BG323" s="156"/>
      <c r="BH323" s="143"/>
      <c r="BI323" s="143"/>
      <c r="BJ323" s="138"/>
      <c r="BK323" s="138"/>
      <c r="BL323" s="138"/>
      <c r="BM323" s="138"/>
      <c r="BN323" s="138"/>
      <c r="BO323" s="138"/>
      <c r="BP323" s="138"/>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4"/>
      <c r="AQ324" s="141"/>
      <c r="AR324" s="145"/>
      <c r="AS324" s="141"/>
      <c r="AT324" s="153"/>
      <c r="AU324" s="145"/>
      <c r="AV324" s="141"/>
      <c r="AW324" s="140"/>
      <c r="AX324" s="145"/>
      <c r="AY324" s="141"/>
      <c r="AZ324" s="145"/>
      <c r="BA324" s="141"/>
      <c r="BB324" s="145"/>
      <c r="BC324" s="141"/>
      <c r="BD324" s="145"/>
      <c r="BE324" s="145"/>
      <c r="BF324" s="141"/>
      <c r="BG324" s="156"/>
      <c r="BH324" s="143"/>
      <c r="BI324" s="143"/>
      <c r="BJ324" s="138"/>
      <c r="BK324" s="138"/>
      <c r="BL324" s="138"/>
      <c r="BM324" s="138"/>
      <c r="BN324" s="138"/>
      <c r="BO324" s="138"/>
      <c r="BP324" s="138"/>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4"/>
      <c r="AQ325" s="141"/>
      <c r="AR325" s="145"/>
      <c r="AS325" s="141"/>
      <c r="AT325" s="153"/>
      <c r="AU325" s="145"/>
      <c r="AV325" s="141"/>
      <c r="AW325" s="140"/>
      <c r="AX325" s="145"/>
      <c r="AY325" s="141"/>
      <c r="AZ325" s="145"/>
      <c r="BA325" s="141"/>
      <c r="BB325" s="145"/>
      <c r="BC325" s="141"/>
      <c r="BD325" s="145"/>
      <c r="BE325" s="145"/>
      <c r="BF325" s="141"/>
      <c r="BG325" s="156"/>
      <c r="BH325" s="144"/>
      <c r="BI325" s="144"/>
      <c r="BJ325" s="139"/>
      <c r="BK325" s="139"/>
      <c r="BL325" s="139"/>
      <c r="BM325" s="139"/>
      <c r="BN325" s="139"/>
      <c r="BO325" s="139"/>
      <c r="BP325" s="139"/>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4">
        <f>IF(SUM(J326:J329)&lt;=6,SUM(J326:J329),IF(SUM(J326:J329)&gt;=6,"6",0))</f>
        <v>0</v>
      </c>
      <c r="AQ326" s="141">
        <f>IF(AP326&gt;=6,0,IF(SUM(K326:K329)&lt;=6,SUM(K326:K329),IF(SUM(K326:K329)&gt;=6,"6",0)))</f>
        <v>0</v>
      </c>
      <c r="AR326" s="145">
        <f>AP326</f>
        <v>0</v>
      </c>
      <c r="AS326" s="141">
        <f>AQ326</f>
        <v>0</v>
      </c>
      <c r="AT326" s="153">
        <f>AR326+AS326</f>
        <v>0</v>
      </c>
      <c r="AU326" s="145">
        <f>IF(AT326&lt;=6,AR326,"")</f>
        <v>0</v>
      </c>
      <c r="AV326" s="141">
        <f>IF(AT326&lt;=6,AS326,"")</f>
        <v>0</v>
      </c>
      <c r="AW326" s="140">
        <f>AT326-6</f>
        <v>-6</v>
      </c>
      <c r="AX326" s="145">
        <f>IF(AT326&gt;6,AR326,"")</f>
      </c>
      <c r="AY326" s="141">
        <f>IF(AU326&gt;6,AS326-AW326,"")</f>
      </c>
      <c r="AZ326" s="145">
        <f>IF(AR326&lt;=6,"")</f>
      </c>
      <c r="BA326" s="141">
        <f>IF(AR326&lt;=6,"")</f>
      </c>
      <c r="BB326" s="145">
        <f>IF(AX326&gt;6,AU326-6,"")</f>
        <v>-6</v>
      </c>
      <c r="BC326" s="141"/>
      <c r="BD326" s="145">
        <f>SUM(J326:J329)</f>
        <v>0</v>
      </c>
      <c r="BE326" s="145">
        <f>BD326-V326</f>
        <v>0</v>
      </c>
      <c r="BF326" s="141">
        <f>SUM(K326:K329)</f>
        <v>0</v>
      </c>
      <c r="BG326" s="156">
        <f>BF326-W326</f>
        <v>0</v>
      </c>
      <c r="BH326" s="142" t="e">
        <f>IF(#REF!="ÜCRETLİ ÖĞRT.",#REF!,0)</f>
        <v>#REF!</v>
      </c>
      <c r="BI326" s="142" t="e">
        <f>IF(#REF!="OKUL DIŞI GÖR.",#REF!,0)</f>
        <v>#REF!</v>
      </c>
      <c r="BJ326" s="137">
        <f>IF(B326="Müdür","20",IF(B326="Müdür Vekili","20",IF(B326="Müdür Başyardımcısı","20",IF(B326="Müdür Yardımcısı","18",0))))</f>
        <v>0</v>
      </c>
      <c r="BK326" s="137">
        <f>IF(B326="Müdür","20",IF(B326="Müdür Vekili","20",IF(B326="Müdür Başyardımcısı","20",IF(B326="Müdür Yardımcısı","18",0))))</f>
        <v>0</v>
      </c>
      <c r="BL326" s="137">
        <f>IF(B326="Müdür","30",IF(B326="Müdür Vekili","30",IF(B326="Müdür Başyardımcısı","30",IF(B326="Müdür Yardımcısı","18",IF(B326="Müdür Yardımcısı(Y)","22",0)))))</f>
        <v>0</v>
      </c>
      <c r="BM326" s="137">
        <f>IF(B326="Müdür","25",IF(B326="Müdür Vekili","25",IF(B326="Müdür Başyardımcısı","25",IF(B326="Müdür Yardımcısı","20",0))))</f>
        <v>0</v>
      </c>
      <c r="BN326" s="137">
        <f>IF(B326="Müdür","25",IF(B326="Müdür Vekili","25",IF(B326="Müdür Başyardımcısı","25",IF(B326="Müdür Yardımcısı","20",0))))</f>
        <v>0</v>
      </c>
      <c r="BO326" s="137">
        <f>IF(B326="Müdür","30",IF(B326="Müdür Vekili","30",IF(B326="Müdür Başyardımcısı","30",IF(B326="Müdür Yardımcısı","18",IF(B326="Müdür Yardımcısı(Y)","22",0)))))</f>
        <v>0</v>
      </c>
      <c r="BP326" s="137">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4"/>
      <c r="AQ327" s="141"/>
      <c r="AR327" s="145"/>
      <c r="AS327" s="141"/>
      <c r="AT327" s="153"/>
      <c r="AU327" s="145"/>
      <c r="AV327" s="141"/>
      <c r="AW327" s="140"/>
      <c r="AX327" s="145"/>
      <c r="AY327" s="141"/>
      <c r="AZ327" s="145"/>
      <c r="BA327" s="141"/>
      <c r="BB327" s="145"/>
      <c r="BC327" s="141"/>
      <c r="BD327" s="145"/>
      <c r="BE327" s="145"/>
      <c r="BF327" s="141"/>
      <c r="BG327" s="156"/>
      <c r="BH327" s="143"/>
      <c r="BI327" s="143"/>
      <c r="BJ327" s="138"/>
      <c r="BK327" s="138"/>
      <c r="BL327" s="138"/>
      <c r="BM327" s="138"/>
      <c r="BN327" s="138"/>
      <c r="BO327" s="138"/>
      <c r="BP327" s="138"/>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4"/>
      <c r="AQ328" s="141"/>
      <c r="AR328" s="145"/>
      <c r="AS328" s="141"/>
      <c r="AT328" s="153"/>
      <c r="AU328" s="145"/>
      <c r="AV328" s="141"/>
      <c r="AW328" s="140"/>
      <c r="AX328" s="145"/>
      <c r="AY328" s="141"/>
      <c r="AZ328" s="145"/>
      <c r="BA328" s="141"/>
      <c r="BB328" s="145"/>
      <c r="BC328" s="141"/>
      <c r="BD328" s="145"/>
      <c r="BE328" s="145"/>
      <c r="BF328" s="141"/>
      <c r="BG328" s="156"/>
      <c r="BH328" s="143"/>
      <c r="BI328" s="143"/>
      <c r="BJ328" s="138"/>
      <c r="BK328" s="138"/>
      <c r="BL328" s="138"/>
      <c r="BM328" s="138"/>
      <c r="BN328" s="138"/>
      <c r="BO328" s="138"/>
      <c r="BP328" s="138"/>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4"/>
      <c r="AQ329" s="141"/>
      <c r="AR329" s="145"/>
      <c r="AS329" s="141"/>
      <c r="AT329" s="153"/>
      <c r="AU329" s="145"/>
      <c r="AV329" s="141"/>
      <c r="AW329" s="140"/>
      <c r="AX329" s="145"/>
      <c r="AY329" s="141"/>
      <c r="AZ329" s="145"/>
      <c r="BA329" s="141"/>
      <c r="BB329" s="145"/>
      <c r="BC329" s="141"/>
      <c r="BD329" s="145"/>
      <c r="BE329" s="145"/>
      <c r="BF329" s="141"/>
      <c r="BG329" s="156"/>
      <c r="BH329" s="143"/>
      <c r="BI329" s="143"/>
      <c r="BJ329" s="138"/>
      <c r="BK329" s="138"/>
      <c r="BL329" s="138"/>
      <c r="BM329" s="138"/>
      <c r="BN329" s="138"/>
      <c r="BO329" s="138"/>
      <c r="BP329" s="138"/>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4"/>
      <c r="AQ330" s="141"/>
      <c r="AR330" s="145"/>
      <c r="AS330" s="141"/>
      <c r="AT330" s="153"/>
      <c r="AU330" s="145"/>
      <c r="AV330" s="141"/>
      <c r="AW330" s="140"/>
      <c r="AX330" s="145"/>
      <c r="AY330" s="141"/>
      <c r="AZ330" s="145"/>
      <c r="BA330" s="141"/>
      <c r="BB330" s="145"/>
      <c r="BC330" s="141"/>
      <c r="BD330" s="145"/>
      <c r="BE330" s="145"/>
      <c r="BF330" s="141"/>
      <c r="BG330" s="156"/>
      <c r="BH330" s="143"/>
      <c r="BI330" s="143"/>
      <c r="BJ330" s="138"/>
      <c r="BK330" s="138"/>
      <c r="BL330" s="138"/>
      <c r="BM330" s="138"/>
      <c r="BN330" s="138"/>
      <c r="BO330" s="138"/>
      <c r="BP330" s="138"/>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4"/>
      <c r="AQ331" s="141"/>
      <c r="AR331" s="145"/>
      <c r="AS331" s="141"/>
      <c r="AT331" s="153"/>
      <c r="AU331" s="145"/>
      <c r="AV331" s="141"/>
      <c r="AW331" s="140"/>
      <c r="AX331" s="145"/>
      <c r="AY331" s="141"/>
      <c r="AZ331" s="145"/>
      <c r="BA331" s="141"/>
      <c r="BB331" s="145"/>
      <c r="BC331" s="141"/>
      <c r="BD331" s="145"/>
      <c r="BE331" s="145"/>
      <c r="BF331" s="141"/>
      <c r="BG331" s="156"/>
      <c r="BH331" s="143"/>
      <c r="BI331" s="143"/>
      <c r="BJ331" s="138"/>
      <c r="BK331" s="138"/>
      <c r="BL331" s="138"/>
      <c r="BM331" s="138"/>
      <c r="BN331" s="138"/>
      <c r="BO331" s="138"/>
      <c r="BP331" s="138"/>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4"/>
      <c r="AQ332" s="141"/>
      <c r="AR332" s="145"/>
      <c r="AS332" s="141"/>
      <c r="AT332" s="153"/>
      <c r="AU332" s="145"/>
      <c r="AV332" s="141"/>
      <c r="AW332" s="140"/>
      <c r="AX332" s="145"/>
      <c r="AY332" s="141"/>
      <c r="AZ332" s="145"/>
      <c r="BA332" s="141"/>
      <c r="BB332" s="145"/>
      <c r="BC332" s="141"/>
      <c r="BD332" s="145"/>
      <c r="BE332" s="145"/>
      <c r="BF332" s="141"/>
      <c r="BG332" s="156"/>
      <c r="BH332" s="144"/>
      <c r="BI332" s="144"/>
      <c r="BJ332" s="139"/>
      <c r="BK332" s="139"/>
      <c r="BL332" s="139"/>
      <c r="BM332" s="139"/>
      <c r="BN332" s="139"/>
      <c r="BO332" s="139"/>
      <c r="BP332" s="139"/>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4">
        <f>IF(SUM(J333:J336)&lt;=6,SUM(J333:J336),IF(SUM(J333:J336)&gt;=6,"6",0))</f>
        <v>0</v>
      </c>
      <c r="AQ333" s="141">
        <f>IF(AP333&gt;=6,0,IF(SUM(K333:K336)&lt;=6,SUM(K333:K336),IF(SUM(K333:K336)&gt;=6,"6",0)))</f>
        <v>0</v>
      </c>
      <c r="AR333" s="145">
        <f>AP333</f>
        <v>0</v>
      </c>
      <c r="AS333" s="141">
        <f>AQ333</f>
        <v>0</v>
      </c>
      <c r="AT333" s="153">
        <f>AR333+AS333</f>
        <v>0</v>
      </c>
      <c r="AU333" s="145">
        <f>IF(AT333&lt;=6,AR333,"")</f>
        <v>0</v>
      </c>
      <c r="AV333" s="141">
        <f>IF(AT333&lt;=6,AS333,"")</f>
        <v>0</v>
      </c>
      <c r="AW333" s="140">
        <f>AT333-6</f>
        <v>-6</v>
      </c>
      <c r="AX333" s="145">
        <f>IF(AT333&gt;6,AR333,"")</f>
      </c>
      <c r="AY333" s="141">
        <f>IF(AU333&gt;6,AS333-AW333,"")</f>
      </c>
      <c r="AZ333" s="145">
        <f>IF(AR333&lt;=6,"")</f>
      </c>
      <c r="BA333" s="141">
        <f>IF(AR333&lt;=6,"")</f>
      </c>
      <c r="BB333" s="145">
        <f>IF(AX333&gt;6,AU333-6,"")</f>
        <v>-6</v>
      </c>
      <c r="BC333" s="141"/>
      <c r="BD333" s="145">
        <f>SUM(J333:J336)</f>
        <v>0</v>
      </c>
      <c r="BE333" s="145">
        <f>BD333-V333</f>
        <v>0</v>
      </c>
      <c r="BF333" s="141">
        <f>SUM(K333:K336)</f>
        <v>0</v>
      </c>
      <c r="BG333" s="156">
        <f>BF333-W333</f>
        <v>0</v>
      </c>
      <c r="BH333" s="142" t="e">
        <f>IF(#REF!="ÜCRETLİ ÖĞRT.",#REF!,0)</f>
        <v>#REF!</v>
      </c>
      <c r="BI333" s="142" t="e">
        <f>IF(#REF!="OKUL DIŞI GÖR.",#REF!,0)</f>
        <v>#REF!</v>
      </c>
      <c r="BJ333" s="137">
        <f>IF(B333="Müdür","20",IF(B333="Müdür Vekili","20",IF(B333="Müdür Başyardımcısı","20",IF(B333="Müdür Yardımcısı","18",0))))</f>
        <v>0</v>
      </c>
      <c r="BK333" s="137">
        <f>IF(B333="Müdür","20",IF(B333="Müdür Vekili","20",IF(B333="Müdür Başyardımcısı","20",IF(B333="Müdür Yardımcısı","18",0))))</f>
        <v>0</v>
      </c>
      <c r="BL333" s="137">
        <f>IF(B333="Müdür","30",IF(B333="Müdür Vekili","30",IF(B333="Müdür Başyardımcısı","30",IF(B333="Müdür Yardımcısı","18",IF(B333="Müdür Yardımcısı(Y)","22",0)))))</f>
        <v>0</v>
      </c>
      <c r="BM333" s="137">
        <f>IF(B333="Müdür","25",IF(B333="Müdür Vekili","25",IF(B333="Müdür Başyardımcısı","25",IF(B333="Müdür Yardımcısı","20",0))))</f>
        <v>0</v>
      </c>
      <c r="BN333" s="137">
        <f>IF(B333="Müdür","25",IF(B333="Müdür Vekili","25",IF(B333="Müdür Başyardımcısı","25",IF(B333="Müdür Yardımcısı","20",0))))</f>
        <v>0</v>
      </c>
      <c r="BO333" s="137">
        <f>IF(B333="Müdür","30",IF(B333="Müdür Vekili","30",IF(B333="Müdür Başyardımcısı","30",IF(B333="Müdür Yardımcısı","18",IF(B333="Müdür Yardımcısı(Y)","22",0)))))</f>
        <v>0</v>
      </c>
      <c r="BP333" s="137">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4"/>
      <c r="AQ334" s="141"/>
      <c r="AR334" s="145"/>
      <c r="AS334" s="141"/>
      <c r="AT334" s="153"/>
      <c r="AU334" s="145"/>
      <c r="AV334" s="141"/>
      <c r="AW334" s="140"/>
      <c r="AX334" s="145"/>
      <c r="AY334" s="141"/>
      <c r="AZ334" s="145"/>
      <c r="BA334" s="141"/>
      <c r="BB334" s="145"/>
      <c r="BC334" s="141"/>
      <c r="BD334" s="145"/>
      <c r="BE334" s="145"/>
      <c r="BF334" s="141"/>
      <c r="BG334" s="156"/>
      <c r="BH334" s="143"/>
      <c r="BI334" s="143"/>
      <c r="BJ334" s="138"/>
      <c r="BK334" s="138"/>
      <c r="BL334" s="138"/>
      <c r="BM334" s="138"/>
      <c r="BN334" s="138"/>
      <c r="BO334" s="138"/>
      <c r="BP334" s="138"/>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4"/>
      <c r="AQ335" s="141"/>
      <c r="AR335" s="145"/>
      <c r="AS335" s="141"/>
      <c r="AT335" s="153"/>
      <c r="AU335" s="145"/>
      <c r="AV335" s="141"/>
      <c r="AW335" s="140"/>
      <c r="AX335" s="145"/>
      <c r="AY335" s="141"/>
      <c r="AZ335" s="145"/>
      <c r="BA335" s="141"/>
      <c r="BB335" s="145"/>
      <c r="BC335" s="141"/>
      <c r="BD335" s="145"/>
      <c r="BE335" s="145"/>
      <c r="BF335" s="141"/>
      <c r="BG335" s="156"/>
      <c r="BH335" s="143"/>
      <c r="BI335" s="143"/>
      <c r="BJ335" s="138"/>
      <c r="BK335" s="138"/>
      <c r="BL335" s="138"/>
      <c r="BM335" s="138"/>
      <c r="BN335" s="138"/>
      <c r="BO335" s="138"/>
      <c r="BP335" s="138"/>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4"/>
      <c r="AQ336" s="141"/>
      <c r="AR336" s="145"/>
      <c r="AS336" s="141"/>
      <c r="AT336" s="153"/>
      <c r="AU336" s="145"/>
      <c r="AV336" s="141"/>
      <c r="AW336" s="140"/>
      <c r="AX336" s="145"/>
      <c r="AY336" s="141"/>
      <c r="AZ336" s="145"/>
      <c r="BA336" s="141"/>
      <c r="BB336" s="145"/>
      <c r="BC336" s="141"/>
      <c r="BD336" s="145"/>
      <c r="BE336" s="145"/>
      <c r="BF336" s="141"/>
      <c r="BG336" s="156"/>
      <c r="BH336" s="143"/>
      <c r="BI336" s="143"/>
      <c r="BJ336" s="138"/>
      <c r="BK336" s="138"/>
      <c r="BL336" s="138"/>
      <c r="BM336" s="138"/>
      <c r="BN336" s="138"/>
      <c r="BO336" s="138"/>
      <c r="BP336" s="138"/>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4"/>
      <c r="AQ337" s="141"/>
      <c r="AR337" s="145"/>
      <c r="AS337" s="141"/>
      <c r="AT337" s="153"/>
      <c r="AU337" s="145"/>
      <c r="AV337" s="141"/>
      <c r="AW337" s="140"/>
      <c r="AX337" s="145"/>
      <c r="AY337" s="141"/>
      <c r="AZ337" s="145"/>
      <c r="BA337" s="141"/>
      <c r="BB337" s="145"/>
      <c r="BC337" s="141"/>
      <c r="BD337" s="145"/>
      <c r="BE337" s="145"/>
      <c r="BF337" s="141"/>
      <c r="BG337" s="156"/>
      <c r="BH337" s="143"/>
      <c r="BI337" s="143"/>
      <c r="BJ337" s="138"/>
      <c r="BK337" s="138"/>
      <c r="BL337" s="138"/>
      <c r="BM337" s="138"/>
      <c r="BN337" s="138"/>
      <c r="BO337" s="138"/>
      <c r="BP337" s="138"/>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4"/>
      <c r="AQ338" s="141"/>
      <c r="AR338" s="145"/>
      <c r="AS338" s="141"/>
      <c r="AT338" s="153"/>
      <c r="AU338" s="145"/>
      <c r="AV338" s="141"/>
      <c r="AW338" s="140"/>
      <c r="AX338" s="145"/>
      <c r="AY338" s="141"/>
      <c r="AZ338" s="145"/>
      <c r="BA338" s="141"/>
      <c r="BB338" s="145"/>
      <c r="BC338" s="141"/>
      <c r="BD338" s="145"/>
      <c r="BE338" s="145"/>
      <c r="BF338" s="141"/>
      <c r="BG338" s="156"/>
      <c r="BH338" s="143"/>
      <c r="BI338" s="143"/>
      <c r="BJ338" s="138"/>
      <c r="BK338" s="138"/>
      <c r="BL338" s="138"/>
      <c r="BM338" s="138"/>
      <c r="BN338" s="138"/>
      <c r="BO338" s="138"/>
      <c r="BP338" s="138"/>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4"/>
      <c r="AQ339" s="141"/>
      <c r="AR339" s="145"/>
      <c r="AS339" s="141"/>
      <c r="AT339" s="153"/>
      <c r="AU339" s="145"/>
      <c r="AV339" s="141"/>
      <c r="AW339" s="140"/>
      <c r="AX339" s="145"/>
      <c r="AY339" s="141"/>
      <c r="AZ339" s="145"/>
      <c r="BA339" s="141"/>
      <c r="BB339" s="145"/>
      <c r="BC339" s="141"/>
      <c r="BD339" s="145"/>
      <c r="BE339" s="145"/>
      <c r="BF339" s="141"/>
      <c r="BG339" s="156"/>
      <c r="BH339" s="144"/>
      <c r="BI339" s="144"/>
      <c r="BJ339" s="139"/>
      <c r="BK339" s="139"/>
      <c r="BL339" s="139"/>
      <c r="BM339" s="139"/>
      <c r="BN339" s="139"/>
      <c r="BO339" s="139"/>
      <c r="BP339" s="139"/>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4">
        <f>IF(SUM(J340:J343)&lt;=6,SUM(J340:J343),IF(SUM(J340:J343)&gt;=6,"6",0))</f>
        <v>0</v>
      </c>
      <c r="AQ340" s="141">
        <f>IF(AP340&gt;=6,0,IF(SUM(K340:K343)&lt;=6,SUM(K340:K343),IF(SUM(K340:K343)&gt;=6,"6",0)))</f>
        <v>0</v>
      </c>
      <c r="AR340" s="145">
        <f>AP340</f>
        <v>0</v>
      </c>
      <c r="AS340" s="141">
        <f>AQ340</f>
        <v>0</v>
      </c>
      <c r="AT340" s="153">
        <f>AR340+AS340</f>
        <v>0</v>
      </c>
      <c r="AU340" s="145">
        <f>IF(AT340&lt;=6,AR340,"")</f>
        <v>0</v>
      </c>
      <c r="AV340" s="141">
        <f>IF(AT340&lt;=6,AS340,"")</f>
        <v>0</v>
      </c>
      <c r="AW340" s="140">
        <f>AT340-6</f>
        <v>-6</v>
      </c>
      <c r="AX340" s="145">
        <f>IF(AT340&gt;6,AR340,"")</f>
      </c>
      <c r="AY340" s="141">
        <f>IF(AU340&gt;6,AS340-AW340,"")</f>
      </c>
      <c r="AZ340" s="145">
        <f>IF(AR340&lt;=6,"")</f>
      </c>
      <c r="BA340" s="141">
        <f>IF(AR340&lt;=6,"")</f>
      </c>
      <c r="BB340" s="145">
        <f>IF(AX340&gt;6,AU340-6,"")</f>
        <v>-6</v>
      </c>
      <c r="BC340" s="141"/>
      <c r="BD340" s="145">
        <f>SUM(J340:J343)</f>
        <v>0</v>
      </c>
      <c r="BE340" s="145">
        <f>BD340-V340</f>
        <v>0</v>
      </c>
      <c r="BF340" s="141">
        <f>SUM(K340:K343)</f>
        <v>0</v>
      </c>
      <c r="BG340" s="156">
        <f>BF340-W340</f>
        <v>0</v>
      </c>
      <c r="BH340" s="142" t="e">
        <f>IF(#REF!="ÜCRETLİ ÖĞRT.",#REF!,0)</f>
        <v>#REF!</v>
      </c>
      <c r="BI340" s="142" t="e">
        <f>IF(#REF!="OKUL DIŞI GÖR.",#REF!,0)</f>
        <v>#REF!</v>
      </c>
      <c r="BJ340" s="137">
        <f>IF(B340="Müdür","20",IF(B340="Müdür Vekili","20",IF(B340="Müdür Başyardımcısı","20",IF(B340="Müdür Yardımcısı","18",0))))</f>
        <v>0</v>
      </c>
      <c r="BK340" s="137">
        <f>IF(B340="Müdür","20",IF(B340="Müdür Vekili","20",IF(B340="Müdür Başyardımcısı","20",IF(B340="Müdür Yardımcısı","18",0))))</f>
        <v>0</v>
      </c>
      <c r="BL340" s="137">
        <f>IF(B340="Müdür","30",IF(B340="Müdür Vekili","30",IF(B340="Müdür Başyardımcısı","30",IF(B340="Müdür Yardımcısı","18",IF(B340="Müdür Yardımcısı(Y)","22",0)))))</f>
        <v>0</v>
      </c>
      <c r="BM340" s="137">
        <f>IF(B340="Müdür","25",IF(B340="Müdür Vekili","25",IF(B340="Müdür Başyardımcısı","25",IF(B340="Müdür Yardımcısı","20",0))))</f>
        <v>0</v>
      </c>
      <c r="BN340" s="137">
        <f>IF(B340="Müdür","25",IF(B340="Müdür Vekili","25",IF(B340="Müdür Başyardımcısı","25",IF(B340="Müdür Yardımcısı","20",0))))</f>
        <v>0</v>
      </c>
      <c r="BO340" s="137">
        <f>IF(B340="Müdür","30",IF(B340="Müdür Vekili","30",IF(B340="Müdür Başyardımcısı","30",IF(B340="Müdür Yardımcısı","18",IF(B340="Müdür Yardımcısı(Y)","22",0)))))</f>
        <v>0</v>
      </c>
      <c r="BP340" s="137">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4"/>
      <c r="AQ341" s="141"/>
      <c r="AR341" s="145"/>
      <c r="AS341" s="141"/>
      <c r="AT341" s="153"/>
      <c r="AU341" s="145"/>
      <c r="AV341" s="141"/>
      <c r="AW341" s="140"/>
      <c r="AX341" s="145"/>
      <c r="AY341" s="141"/>
      <c r="AZ341" s="145"/>
      <c r="BA341" s="141"/>
      <c r="BB341" s="145"/>
      <c r="BC341" s="141"/>
      <c r="BD341" s="145"/>
      <c r="BE341" s="145"/>
      <c r="BF341" s="141"/>
      <c r="BG341" s="156"/>
      <c r="BH341" s="143"/>
      <c r="BI341" s="143"/>
      <c r="BJ341" s="138"/>
      <c r="BK341" s="138"/>
      <c r="BL341" s="138"/>
      <c r="BM341" s="138"/>
      <c r="BN341" s="138"/>
      <c r="BO341" s="138"/>
      <c r="BP341" s="138"/>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4"/>
      <c r="AQ342" s="141"/>
      <c r="AR342" s="145"/>
      <c r="AS342" s="141"/>
      <c r="AT342" s="153"/>
      <c r="AU342" s="145"/>
      <c r="AV342" s="141"/>
      <c r="AW342" s="140"/>
      <c r="AX342" s="145"/>
      <c r="AY342" s="141"/>
      <c r="AZ342" s="145"/>
      <c r="BA342" s="141"/>
      <c r="BB342" s="145"/>
      <c r="BC342" s="141"/>
      <c r="BD342" s="145"/>
      <c r="BE342" s="145"/>
      <c r="BF342" s="141"/>
      <c r="BG342" s="156"/>
      <c r="BH342" s="143"/>
      <c r="BI342" s="143"/>
      <c r="BJ342" s="138"/>
      <c r="BK342" s="138"/>
      <c r="BL342" s="138"/>
      <c r="BM342" s="138"/>
      <c r="BN342" s="138"/>
      <c r="BO342" s="138"/>
      <c r="BP342" s="138"/>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4"/>
      <c r="AQ343" s="141"/>
      <c r="AR343" s="145"/>
      <c r="AS343" s="141"/>
      <c r="AT343" s="153"/>
      <c r="AU343" s="145"/>
      <c r="AV343" s="141"/>
      <c r="AW343" s="140"/>
      <c r="AX343" s="145"/>
      <c r="AY343" s="141"/>
      <c r="AZ343" s="145"/>
      <c r="BA343" s="141"/>
      <c r="BB343" s="145"/>
      <c r="BC343" s="141"/>
      <c r="BD343" s="145"/>
      <c r="BE343" s="145"/>
      <c r="BF343" s="141"/>
      <c r="BG343" s="156"/>
      <c r="BH343" s="143"/>
      <c r="BI343" s="143"/>
      <c r="BJ343" s="138"/>
      <c r="BK343" s="138"/>
      <c r="BL343" s="138"/>
      <c r="BM343" s="138"/>
      <c r="BN343" s="138"/>
      <c r="BO343" s="138"/>
      <c r="BP343" s="138"/>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4"/>
      <c r="AQ344" s="141"/>
      <c r="AR344" s="145"/>
      <c r="AS344" s="141"/>
      <c r="AT344" s="153"/>
      <c r="AU344" s="145"/>
      <c r="AV344" s="141"/>
      <c r="AW344" s="140"/>
      <c r="AX344" s="145"/>
      <c r="AY344" s="141"/>
      <c r="AZ344" s="145"/>
      <c r="BA344" s="141"/>
      <c r="BB344" s="145"/>
      <c r="BC344" s="141"/>
      <c r="BD344" s="145"/>
      <c r="BE344" s="145"/>
      <c r="BF344" s="141"/>
      <c r="BG344" s="156"/>
      <c r="BH344" s="143"/>
      <c r="BI344" s="143"/>
      <c r="BJ344" s="138"/>
      <c r="BK344" s="138"/>
      <c r="BL344" s="138"/>
      <c r="BM344" s="138"/>
      <c r="BN344" s="138"/>
      <c r="BO344" s="138"/>
      <c r="BP344" s="138"/>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4"/>
      <c r="AQ345" s="141"/>
      <c r="AR345" s="145"/>
      <c r="AS345" s="141"/>
      <c r="AT345" s="153"/>
      <c r="AU345" s="145"/>
      <c r="AV345" s="141"/>
      <c r="AW345" s="140"/>
      <c r="AX345" s="145"/>
      <c r="AY345" s="141"/>
      <c r="AZ345" s="145"/>
      <c r="BA345" s="141"/>
      <c r="BB345" s="145"/>
      <c r="BC345" s="141"/>
      <c r="BD345" s="145"/>
      <c r="BE345" s="145"/>
      <c r="BF345" s="141"/>
      <c r="BG345" s="156"/>
      <c r="BH345" s="143"/>
      <c r="BI345" s="143"/>
      <c r="BJ345" s="138"/>
      <c r="BK345" s="138"/>
      <c r="BL345" s="138"/>
      <c r="BM345" s="138"/>
      <c r="BN345" s="138"/>
      <c r="BO345" s="138"/>
      <c r="BP345" s="138"/>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4"/>
      <c r="AQ346" s="141"/>
      <c r="AR346" s="145"/>
      <c r="AS346" s="141"/>
      <c r="AT346" s="153"/>
      <c r="AU346" s="145"/>
      <c r="AV346" s="141"/>
      <c r="AW346" s="140"/>
      <c r="AX346" s="145"/>
      <c r="AY346" s="141"/>
      <c r="AZ346" s="145"/>
      <c r="BA346" s="141"/>
      <c r="BB346" s="145"/>
      <c r="BC346" s="141"/>
      <c r="BD346" s="145"/>
      <c r="BE346" s="145"/>
      <c r="BF346" s="141"/>
      <c r="BG346" s="156"/>
      <c r="BH346" s="144"/>
      <c r="BI346" s="144"/>
      <c r="BJ346" s="139"/>
      <c r="BK346" s="139"/>
      <c r="BL346" s="139"/>
      <c r="BM346" s="139"/>
      <c r="BN346" s="139"/>
      <c r="BO346" s="139"/>
      <c r="BP346" s="139"/>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4">
        <f>IF(SUM(J347:J350)&lt;=6,SUM(J347:J350),IF(SUM(J347:J350)&gt;=6,"6",0))</f>
        <v>0</v>
      </c>
      <c r="AQ347" s="141">
        <f>IF(AP347&gt;=6,0,IF(SUM(K347:K350)&lt;=6,SUM(K347:K350),IF(SUM(K347:K350)&gt;=6,"6",0)))</f>
        <v>0</v>
      </c>
      <c r="AR347" s="145">
        <f>AP347</f>
        <v>0</v>
      </c>
      <c r="AS347" s="141">
        <f>AQ347</f>
        <v>0</v>
      </c>
      <c r="AT347" s="153">
        <f>AR347+AS347</f>
        <v>0</v>
      </c>
      <c r="AU347" s="145">
        <f>IF(AT347&lt;=6,AR347,"")</f>
        <v>0</v>
      </c>
      <c r="AV347" s="141">
        <f>IF(AT347&lt;=6,AS347,"")</f>
        <v>0</v>
      </c>
      <c r="AW347" s="140">
        <f>AT347-6</f>
        <v>-6</v>
      </c>
      <c r="AX347" s="145">
        <f>IF(AT347&gt;6,AR347,"")</f>
      </c>
      <c r="AY347" s="141">
        <f>IF(AU347&gt;6,AS347-AW347,"")</f>
      </c>
      <c r="AZ347" s="145">
        <f>IF(AR347&lt;=6,"")</f>
      </c>
      <c r="BA347" s="141">
        <f>IF(AR347&lt;=6,"")</f>
      </c>
      <c r="BB347" s="145">
        <f>IF(AX347&gt;6,AU347-6,"")</f>
        <v>-6</v>
      </c>
      <c r="BC347" s="141"/>
      <c r="BD347" s="145">
        <f>SUM(J347:J350)</f>
        <v>0</v>
      </c>
      <c r="BE347" s="145">
        <f>BD347-V347</f>
        <v>0</v>
      </c>
      <c r="BF347" s="141">
        <f>SUM(K347:K350)</f>
        <v>0</v>
      </c>
      <c r="BG347" s="156">
        <f>BF347-W347</f>
        <v>0</v>
      </c>
      <c r="BH347" s="142" t="e">
        <f>IF(#REF!="ÜCRETLİ ÖĞRT.",#REF!,0)</f>
        <v>#REF!</v>
      </c>
      <c r="BI347" s="142" t="e">
        <f>IF(#REF!="OKUL DIŞI GÖR.",#REF!,0)</f>
        <v>#REF!</v>
      </c>
      <c r="BJ347" s="137">
        <f>IF(B347="Müdür","20",IF(B347="Müdür Vekili","20",IF(B347="Müdür Başyardımcısı","20",IF(B347="Müdür Yardımcısı","18",0))))</f>
        <v>0</v>
      </c>
      <c r="BK347" s="137">
        <f>IF(B347="Müdür","20",IF(B347="Müdür Vekili","20",IF(B347="Müdür Başyardımcısı","20",IF(B347="Müdür Yardımcısı","18",0))))</f>
        <v>0</v>
      </c>
      <c r="BL347" s="137">
        <f>IF(B347="Müdür","30",IF(B347="Müdür Vekili","30",IF(B347="Müdür Başyardımcısı","30",IF(B347="Müdür Yardımcısı","18",IF(B347="Müdür Yardımcısı(Y)","22",0)))))</f>
        <v>0</v>
      </c>
      <c r="BM347" s="137">
        <f>IF(B347="Müdür","25",IF(B347="Müdür Vekili","25",IF(B347="Müdür Başyardımcısı","25",IF(B347="Müdür Yardımcısı","20",0))))</f>
        <v>0</v>
      </c>
      <c r="BN347" s="137">
        <f>IF(B347="Müdür","25",IF(B347="Müdür Vekili","25",IF(B347="Müdür Başyardımcısı","25",IF(B347="Müdür Yardımcısı","20",0))))</f>
        <v>0</v>
      </c>
      <c r="BO347" s="137">
        <f>IF(B347="Müdür","30",IF(B347="Müdür Vekili","30",IF(B347="Müdür Başyardımcısı","30",IF(B347="Müdür Yardımcısı","18",IF(B347="Müdür Yardımcısı(Y)","22",0)))))</f>
        <v>0</v>
      </c>
      <c r="BP347" s="137">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4"/>
      <c r="AQ348" s="141"/>
      <c r="AR348" s="145"/>
      <c r="AS348" s="141"/>
      <c r="AT348" s="153"/>
      <c r="AU348" s="145"/>
      <c r="AV348" s="141"/>
      <c r="AW348" s="140"/>
      <c r="AX348" s="145"/>
      <c r="AY348" s="141"/>
      <c r="AZ348" s="145"/>
      <c r="BA348" s="141"/>
      <c r="BB348" s="145"/>
      <c r="BC348" s="141"/>
      <c r="BD348" s="145"/>
      <c r="BE348" s="145"/>
      <c r="BF348" s="141"/>
      <c r="BG348" s="156"/>
      <c r="BH348" s="143"/>
      <c r="BI348" s="143"/>
      <c r="BJ348" s="138"/>
      <c r="BK348" s="138"/>
      <c r="BL348" s="138"/>
      <c r="BM348" s="138"/>
      <c r="BN348" s="138"/>
      <c r="BO348" s="138"/>
      <c r="BP348" s="138"/>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4"/>
      <c r="AQ349" s="141"/>
      <c r="AR349" s="145"/>
      <c r="AS349" s="141"/>
      <c r="AT349" s="153"/>
      <c r="AU349" s="145"/>
      <c r="AV349" s="141"/>
      <c r="AW349" s="140"/>
      <c r="AX349" s="145"/>
      <c r="AY349" s="141"/>
      <c r="AZ349" s="145"/>
      <c r="BA349" s="141"/>
      <c r="BB349" s="145"/>
      <c r="BC349" s="141"/>
      <c r="BD349" s="145"/>
      <c r="BE349" s="145"/>
      <c r="BF349" s="141"/>
      <c r="BG349" s="156"/>
      <c r="BH349" s="143"/>
      <c r="BI349" s="143"/>
      <c r="BJ349" s="138"/>
      <c r="BK349" s="138"/>
      <c r="BL349" s="138"/>
      <c r="BM349" s="138"/>
      <c r="BN349" s="138"/>
      <c r="BO349" s="138"/>
      <c r="BP349" s="138"/>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4"/>
      <c r="AQ350" s="141"/>
      <c r="AR350" s="145"/>
      <c r="AS350" s="141"/>
      <c r="AT350" s="153"/>
      <c r="AU350" s="145"/>
      <c r="AV350" s="141"/>
      <c r="AW350" s="140"/>
      <c r="AX350" s="145"/>
      <c r="AY350" s="141"/>
      <c r="AZ350" s="145"/>
      <c r="BA350" s="141"/>
      <c r="BB350" s="145"/>
      <c r="BC350" s="141"/>
      <c r="BD350" s="145"/>
      <c r="BE350" s="145"/>
      <c r="BF350" s="141"/>
      <c r="BG350" s="156"/>
      <c r="BH350" s="143"/>
      <c r="BI350" s="143"/>
      <c r="BJ350" s="138"/>
      <c r="BK350" s="138"/>
      <c r="BL350" s="138"/>
      <c r="BM350" s="138"/>
      <c r="BN350" s="138"/>
      <c r="BO350" s="138"/>
      <c r="BP350" s="138"/>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4"/>
      <c r="AQ351" s="141"/>
      <c r="AR351" s="145"/>
      <c r="AS351" s="141"/>
      <c r="AT351" s="153"/>
      <c r="AU351" s="145"/>
      <c r="AV351" s="141"/>
      <c r="AW351" s="140"/>
      <c r="AX351" s="145"/>
      <c r="AY351" s="141"/>
      <c r="AZ351" s="145"/>
      <c r="BA351" s="141"/>
      <c r="BB351" s="145"/>
      <c r="BC351" s="141"/>
      <c r="BD351" s="145"/>
      <c r="BE351" s="145"/>
      <c r="BF351" s="141"/>
      <c r="BG351" s="156"/>
      <c r="BH351" s="143"/>
      <c r="BI351" s="143"/>
      <c r="BJ351" s="138"/>
      <c r="BK351" s="138"/>
      <c r="BL351" s="138"/>
      <c r="BM351" s="138"/>
      <c r="BN351" s="138"/>
      <c r="BO351" s="138"/>
      <c r="BP351" s="138"/>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4"/>
      <c r="AQ352" s="141"/>
      <c r="AR352" s="145"/>
      <c r="AS352" s="141"/>
      <c r="AT352" s="153"/>
      <c r="AU352" s="145"/>
      <c r="AV352" s="141"/>
      <c r="AW352" s="140"/>
      <c r="AX352" s="145"/>
      <c r="AY352" s="141"/>
      <c r="AZ352" s="145"/>
      <c r="BA352" s="141"/>
      <c r="BB352" s="145"/>
      <c r="BC352" s="141"/>
      <c r="BD352" s="145"/>
      <c r="BE352" s="145"/>
      <c r="BF352" s="141"/>
      <c r="BG352" s="156"/>
      <c r="BH352" s="143"/>
      <c r="BI352" s="143"/>
      <c r="BJ352" s="138"/>
      <c r="BK352" s="138"/>
      <c r="BL352" s="138"/>
      <c r="BM352" s="138"/>
      <c r="BN352" s="138"/>
      <c r="BO352" s="138"/>
      <c r="BP352" s="138"/>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4"/>
      <c r="AQ353" s="141"/>
      <c r="AR353" s="145"/>
      <c r="AS353" s="141"/>
      <c r="AT353" s="153"/>
      <c r="AU353" s="145"/>
      <c r="AV353" s="141"/>
      <c r="AW353" s="140"/>
      <c r="AX353" s="145"/>
      <c r="AY353" s="141"/>
      <c r="AZ353" s="145"/>
      <c r="BA353" s="141"/>
      <c r="BB353" s="145"/>
      <c r="BC353" s="141"/>
      <c r="BD353" s="145"/>
      <c r="BE353" s="145"/>
      <c r="BF353" s="141"/>
      <c r="BG353" s="156"/>
      <c r="BH353" s="144"/>
      <c r="BI353" s="144"/>
      <c r="BJ353" s="139"/>
      <c r="BK353" s="139"/>
      <c r="BL353" s="139"/>
      <c r="BM353" s="139"/>
      <c r="BN353" s="139"/>
      <c r="BO353" s="139"/>
      <c r="BP353" s="139"/>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4">
        <f>IF(SUM(J354:J357)&lt;=6,SUM(J354:J357),IF(SUM(J354:J357)&gt;=6,"6",0))</f>
        <v>0</v>
      </c>
      <c r="AQ354" s="141">
        <f>IF(AP354&gt;=6,0,IF(SUM(K354:K357)&lt;=6,SUM(K354:K357),IF(SUM(K354:K357)&gt;=6,"6",0)))</f>
        <v>0</v>
      </c>
      <c r="AR354" s="145">
        <f>AP354</f>
        <v>0</v>
      </c>
      <c r="AS354" s="141">
        <f>AQ354</f>
        <v>0</v>
      </c>
      <c r="AT354" s="153">
        <f>AR354+AS354</f>
        <v>0</v>
      </c>
      <c r="AU354" s="145">
        <f>IF(AT354&lt;=6,AR354,"")</f>
        <v>0</v>
      </c>
      <c r="AV354" s="141">
        <f>IF(AT354&lt;=6,AS354,"")</f>
        <v>0</v>
      </c>
      <c r="AW354" s="140">
        <f>AT354-6</f>
        <v>-6</v>
      </c>
      <c r="AX354" s="145">
        <f>IF(AT354&gt;6,AR354,"")</f>
      </c>
      <c r="AY354" s="141">
        <f>IF(AU354&gt;6,AS354-AW354,"")</f>
      </c>
      <c r="AZ354" s="145">
        <f>IF(AR354&lt;=6,"")</f>
      </c>
      <c r="BA354" s="141">
        <f>IF(AR354&lt;=6,"")</f>
      </c>
      <c r="BB354" s="145">
        <f>IF(AX354&gt;6,AU354-6,"")</f>
        <v>-6</v>
      </c>
      <c r="BC354" s="141"/>
      <c r="BD354" s="145">
        <f>SUM(J354:J357)</f>
        <v>0</v>
      </c>
      <c r="BE354" s="145">
        <f>BD354-V354</f>
        <v>0</v>
      </c>
      <c r="BF354" s="141">
        <f>SUM(K354:K357)</f>
        <v>0</v>
      </c>
      <c r="BG354" s="156">
        <f>BF354-W354</f>
        <v>0</v>
      </c>
      <c r="BH354" s="142" t="e">
        <f>IF(#REF!="ÜCRETLİ ÖĞRT.",#REF!,0)</f>
        <v>#REF!</v>
      </c>
      <c r="BI354" s="142" t="e">
        <f>IF(#REF!="OKUL DIŞI GÖR.",#REF!,0)</f>
        <v>#REF!</v>
      </c>
      <c r="BJ354" s="137">
        <f>IF(B354="Müdür","20",IF(B354="Müdür Vekili","20",IF(B354="Müdür Başyardımcısı","20",IF(B354="Müdür Yardımcısı","18",0))))</f>
        <v>0</v>
      </c>
      <c r="BK354" s="137">
        <f>IF(B354="Müdür","20",IF(B354="Müdür Vekili","20",IF(B354="Müdür Başyardımcısı","20",IF(B354="Müdür Yardımcısı","18",0))))</f>
        <v>0</v>
      </c>
      <c r="BL354" s="137">
        <f>IF(B354="Müdür","30",IF(B354="Müdür Vekili","30",IF(B354="Müdür Başyardımcısı","30",IF(B354="Müdür Yardımcısı","18",IF(B354="Müdür Yardımcısı(Y)","22",0)))))</f>
        <v>0</v>
      </c>
      <c r="BM354" s="137">
        <f>IF(B354="Müdür","25",IF(B354="Müdür Vekili","25",IF(B354="Müdür Başyardımcısı","25",IF(B354="Müdür Yardımcısı","20",0))))</f>
        <v>0</v>
      </c>
      <c r="BN354" s="137">
        <f>IF(B354="Müdür","25",IF(B354="Müdür Vekili","25",IF(B354="Müdür Başyardımcısı","25",IF(B354="Müdür Yardımcısı","20",0))))</f>
        <v>0</v>
      </c>
      <c r="BO354" s="137">
        <f>IF(B354="Müdür","30",IF(B354="Müdür Vekili","30",IF(B354="Müdür Başyardımcısı","30",IF(B354="Müdür Yardımcısı","18",IF(B354="Müdür Yardımcısı(Y)","22",0)))))</f>
        <v>0</v>
      </c>
      <c r="BP354" s="137">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4"/>
      <c r="AQ355" s="141"/>
      <c r="AR355" s="145"/>
      <c r="AS355" s="141"/>
      <c r="AT355" s="153"/>
      <c r="AU355" s="145"/>
      <c r="AV355" s="141"/>
      <c r="AW355" s="140"/>
      <c r="AX355" s="145"/>
      <c r="AY355" s="141"/>
      <c r="AZ355" s="145"/>
      <c r="BA355" s="141"/>
      <c r="BB355" s="145"/>
      <c r="BC355" s="141"/>
      <c r="BD355" s="145"/>
      <c r="BE355" s="145"/>
      <c r="BF355" s="141"/>
      <c r="BG355" s="156"/>
      <c r="BH355" s="143"/>
      <c r="BI355" s="143"/>
      <c r="BJ355" s="138"/>
      <c r="BK355" s="138"/>
      <c r="BL355" s="138"/>
      <c r="BM355" s="138"/>
      <c r="BN355" s="138"/>
      <c r="BO355" s="138"/>
      <c r="BP355" s="138"/>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4"/>
      <c r="AQ356" s="141"/>
      <c r="AR356" s="145"/>
      <c r="AS356" s="141"/>
      <c r="AT356" s="153"/>
      <c r="AU356" s="145"/>
      <c r="AV356" s="141"/>
      <c r="AW356" s="140"/>
      <c r="AX356" s="145"/>
      <c r="AY356" s="141"/>
      <c r="AZ356" s="145"/>
      <c r="BA356" s="141"/>
      <c r="BB356" s="145"/>
      <c r="BC356" s="141"/>
      <c r="BD356" s="145"/>
      <c r="BE356" s="145"/>
      <c r="BF356" s="141"/>
      <c r="BG356" s="156"/>
      <c r="BH356" s="143"/>
      <c r="BI356" s="143"/>
      <c r="BJ356" s="138"/>
      <c r="BK356" s="138"/>
      <c r="BL356" s="138"/>
      <c r="BM356" s="138"/>
      <c r="BN356" s="138"/>
      <c r="BO356" s="138"/>
      <c r="BP356" s="138"/>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4"/>
      <c r="AQ357" s="141"/>
      <c r="AR357" s="145"/>
      <c r="AS357" s="141"/>
      <c r="AT357" s="153"/>
      <c r="AU357" s="145"/>
      <c r="AV357" s="141"/>
      <c r="AW357" s="140"/>
      <c r="AX357" s="145"/>
      <c r="AY357" s="141"/>
      <c r="AZ357" s="145"/>
      <c r="BA357" s="141"/>
      <c r="BB357" s="145"/>
      <c r="BC357" s="141"/>
      <c r="BD357" s="145"/>
      <c r="BE357" s="145"/>
      <c r="BF357" s="141"/>
      <c r="BG357" s="156"/>
      <c r="BH357" s="143"/>
      <c r="BI357" s="143"/>
      <c r="BJ357" s="138"/>
      <c r="BK357" s="138"/>
      <c r="BL357" s="138"/>
      <c r="BM357" s="138"/>
      <c r="BN357" s="138"/>
      <c r="BO357" s="138"/>
      <c r="BP357" s="138"/>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4"/>
      <c r="AQ358" s="141"/>
      <c r="AR358" s="145"/>
      <c r="AS358" s="141"/>
      <c r="AT358" s="153"/>
      <c r="AU358" s="145"/>
      <c r="AV358" s="141"/>
      <c r="AW358" s="140"/>
      <c r="AX358" s="145"/>
      <c r="AY358" s="141"/>
      <c r="AZ358" s="145"/>
      <c r="BA358" s="141"/>
      <c r="BB358" s="145"/>
      <c r="BC358" s="141"/>
      <c r="BD358" s="145"/>
      <c r="BE358" s="145"/>
      <c r="BF358" s="141"/>
      <c r="BG358" s="156"/>
      <c r="BH358" s="143"/>
      <c r="BI358" s="143"/>
      <c r="BJ358" s="138"/>
      <c r="BK358" s="138"/>
      <c r="BL358" s="138"/>
      <c r="BM358" s="138"/>
      <c r="BN358" s="138"/>
      <c r="BO358" s="138"/>
      <c r="BP358" s="138"/>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4"/>
      <c r="AQ359" s="141"/>
      <c r="AR359" s="145"/>
      <c r="AS359" s="141"/>
      <c r="AT359" s="153"/>
      <c r="AU359" s="145"/>
      <c r="AV359" s="141"/>
      <c r="AW359" s="140"/>
      <c r="AX359" s="145"/>
      <c r="AY359" s="141"/>
      <c r="AZ359" s="145"/>
      <c r="BA359" s="141"/>
      <c r="BB359" s="145"/>
      <c r="BC359" s="141"/>
      <c r="BD359" s="145"/>
      <c r="BE359" s="145"/>
      <c r="BF359" s="141"/>
      <c r="BG359" s="156"/>
      <c r="BH359" s="143"/>
      <c r="BI359" s="143"/>
      <c r="BJ359" s="138"/>
      <c r="BK359" s="138"/>
      <c r="BL359" s="138"/>
      <c r="BM359" s="138"/>
      <c r="BN359" s="138"/>
      <c r="BO359" s="138"/>
      <c r="BP359" s="138"/>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4"/>
      <c r="AQ360" s="141"/>
      <c r="AR360" s="145"/>
      <c r="AS360" s="141"/>
      <c r="AT360" s="153"/>
      <c r="AU360" s="145"/>
      <c r="AV360" s="141"/>
      <c r="AW360" s="140"/>
      <c r="AX360" s="145"/>
      <c r="AY360" s="141"/>
      <c r="AZ360" s="145"/>
      <c r="BA360" s="141"/>
      <c r="BB360" s="145"/>
      <c r="BC360" s="141"/>
      <c r="BD360" s="145"/>
      <c r="BE360" s="145"/>
      <c r="BF360" s="141"/>
      <c r="BG360" s="156"/>
      <c r="BH360" s="144"/>
      <c r="BI360" s="144"/>
      <c r="BJ360" s="139"/>
      <c r="BK360" s="139"/>
      <c r="BL360" s="139"/>
      <c r="BM360" s="139"/>
      <c r="BN360" s="139"/>
      <c r="BO360" s="139"/>
      <c r="BP360" s="139"/>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9"/>
      <c r="D362" s="12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8"/>
      <c r="D363" s="128"/>
      <c r="E363" s="30"/>
      <c r="F363" s="62"/>
      <c r="G363" s="62"/>
      <c r="H363" s="117"/>
      <c r="I363" s="31"/>
      <c r="J363" s="63"/>
      <c r="K363" s="62"/>
      <c r="L363" s="84"/>
      <c r="M363" s="84"/>
      <c r="N363" s="99"/>
      <c r="O363" s="99"/>
      <c r="P363" s="84"/>
      <c r="Q363" s="103"/>
      <c r="R363" s="99"/>
      <c r="S363" s="103"/>
      <c r="T363" s="99"/>
      <c r="U363" s="155"/>
      <c r="V363" s="93"/>
      <c r="W363" s="106"/>
      <c r="X363" s="93"/>
      <c r="Y363" s="106"/>
      <c r="Z363" s="84"/>
      <c r="AA363" s="99"/>
      <c r="AB363" s="99"/>
      <c r="AC363" s="103"/>
      <c r="AD363" s="99"/>
      <c r="AE363" s="84"/>
      <c r="AF363" s="84"/>
      <c r="AG363" s="103"/>
      <c r="AH363" s="79"/>
      <c r="AI363" s="79"/>
      <c r="AJ363" s="100"/>
      <c r="AK363" s="99"/>
      <c r="AL363" s="103"/>
      <c r="AM363" s="131"/>
      <c r="AN363" s="130"/>
      <c r="AO363" s="32"/>
      <c r="AP363" s="154">
        <f>IF(SUM(J363:J366)&lt;=6,SUM(J363:J366),IF(SUM(J363:J366)&gt;=6,"6",0))</f>
        <v>0</v>
      </c>
      <c r="AQ363" s="141">
        <f>IF(AP363&gt;=6,0,IF(SUM(K363:K366)&lt;=6,SUM(K363:K366),IF(SUM(K363:K366)&gt;=6,"6",0)))</f>
        <v>0</v>
      </c>
      <c r="AR363" s="145">
        <f>AP363</f>
        <v>0</v>
      </c>
      <c r="AS363" s="141">
        <f>AQ363</f>
        <v>0</v>
      </c>
      <c r="AT363" s="153">
        <f>AR363+AS363</f>
        <v>0</v>
      </c>
      <c r="AU363" s="145">
        <f>IF(AT363&lt;=6,AR363,"")</f>
        <v>0</v>
      </c>
      <c r="AV363" s="141">
        <f>IF(AT363&lt;=6,AS363,"")</f>
        <v>0</v>
      </c>
      <c r="AW363" s="140">
        <f>AT363-6</f>
        <v>-6</v>
      </c>
      <c r="AX363" s="145">
        <f>IF(AT363&gt;6,AR363,"")</f>
      </c>
      <c r="AY363" s="141">
        <f>IF(AU363&gt;6,AS363-AW363,"")</f>
      </c>
      <c r="AZ363" s="145">
        <f>IF(AR363&lt;=6,"")</f>
      </c>
      <c r="BA363" s="141">
        <f>IF(AR363&lt;=6,"")</f>
      </c>
      <c r="BB363" s="145">
        <f>IF(AX363&gt;6,AU363-6,"")</f>
        <v>-6</v>
      </c>
      <c r="BC363" s="141"/>
      <c r="BD363" s="145">
        <f>SUM(J363:J366)</f>
        <v>0</v>
      </c>
      <c r="BE363" s="145">
        <f>BD363-V363</f>
        <v>0</v>
      </c>
      <c r="BF363" s="141">
        <f>SUM(K363:K366)</f>
        <v>0</v>
      </c>
      <c r="BG363" s="156">
        <f>BF363-W363</f>
        <v>0</v>
      </c>
      <c r="BH363" s="142" t="e">
        <f>IF(#REF!="ÜCRETLİ ÖĞRT.",#REF!,0)</f>
        <v>#REF!</v>
      </c>
      <c r="BI363" s="142" t="e">
        <f>IF(#REF!="OKUL DIŞI GÖR.",#REF!,0)</f>
        <v>#REF!</v>
      </c>
      <c r="BJ363" s="137">
        <f>IF(B363="Müdür","20",IF(B363="Müdür Vekili","20",IF(B363="Müdür Başyardımcısı","20",IF(B363="Müdür Yardımcısı","18",0))))</f>
        <v>0</v>
      </c>
      <c r="BK363" s="137">
        <f>IF(B363="Müdür","20",IF(B363="Müdür Vekili","20",IF(B363="Müdür Başyardımcısı","20",IF(B363="Müdür Yardımcısı","18",0))))</f>
        <v>0</v>
      </c>
      <c r="BL363" s="137">
        <f>IF(B363="Müdür","30",IF(B363="Müdür Vekili","30",IF(B363="Müdür Başyardımcısı","30",IF(B363="Müdür Yardımcısı","18",IF(B363="Müdür Yardımcısı(Y)","22",0)))))</f>
        <v>0</v>
      </c>
      <c r="BM363" s="137">
        <f>IF(B363="Müdür","25",IF(B363="Müdür Vekili","25",IF(B363="Müdür Başyardımcısı","25",IF(B363="Müdür Yardımcısı","20",0))))</f>
        <v>0</v>
      </c>
      <c r="BN363" s="137">
        <f>IF(B363="Müdür","25",IF(B363="Müdür Vekili","25",IF(B363="Müdür Başyardımcısı","25",IF(B363="Müdür Yardımcısı","20",0))))</f>
        <v>0</v>
      </c>
      <c r="BO363" s="137">
        <f>IF(B363="Müdür","30",IF(B363="Müdür Vekili","30",IF(B363="Müdür Başyardımcısı","30",IF(B363="Müdür Yardımcısı","18",IF(B363="Müdür Yardımcısı(Y)","22",0)))))</f>
        <v>0</v>
      </c>
      <c r="BP363" s="137">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4"/>
      <c r="AQ364" s="141"/>
      <c r="AR364" s="145"/>
      <c r="AS364" s="141"/>
      <c r="AT364" s="153"/>
      <c r="AU364" s="145"/>
      <c r="AV364" s="141"/>
      <c r="AW364" s="140"/>
      <c r="AX364" s="145"/>
      <c r="AY364" s="141"/>
      <c r="AZ364" s="145"/>
      <c r="BA364" s="141"/>
      <c r="BB364" s="145"/>
      <c r="BC364" s="141"/>
      <c r="BD364" s="145"/>
      <c r="BE364" s="145"/>
      <c r="BF364" s="141"/>
      <c r="BG364" s="156"/>
      <c r="BH364" s="143"/>
      <c r="BI364" s="143"/>
      <c r="BJ364" s="138"/>
      <c r="BK364" s="138"/>
      <c r="BL364" s="138"/>
      <c r="BM364" s="138"/>
      <c r="BN364" s="138"/>
      <c r="BO364" s="138"/>
      <c r="BP364" s="138"/>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4"/>
      <c r="AQ365" s="141"/>
      <c r="AR365" s="145"/>
      <c r="AS365" s="141"/>
      <c r="AT365" s="153"/>
      <c r="AU365" s="145"/>
      <c r="AV365" s="141"/>
      <c r="AW365" s="140"/>
      <c r="AX365" s="145"/>
      <c r="AY365" s="141"/>
      <c r="AZ365" s="145"/>
      <c r="BA365" s="141"/>
      <c r="BB365" s="145"/>
      <c r="BC365" s="141"/>
      <c r="BD365" s="145"/>
      <c r="BE365" s="145"/>
      <c r="BF365" s="141"/>
      <c r="BG365" s="156"/>
      <c r="BH365" s="143"/>
      <c r="BI365" s="143"/>
      <c r="BJ365" s="138"/>
      <c r="BK365" s="138"/>
      <c r="BL365" s="138"/>
      <c r="BM365" s="138"/>
      <c r="BN365" s="138"/>
      <c r="BO365" s="138"/>
      <c r="BP365" s="138"/>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4"/>
      <c r="AQ366" s="141"/>
      <c r="AR366" s="145"/>
      <c r="AS366" s="141"/>
      <c r="AT366" s="153"/>
      <c r="AU366" s="145"/>
      <c r="AV366" s="141"/>
      <c r="AW366" s="140"/>
      <c r="AX366" s="145"/>
      <c r="AY366" s="141"/>
      <c r="AZ366" s="145"/>
      <c r="BA366" s="141"/>
      <c r="BB366" s="145"/>
      <c r="BC366" s="141"/>
      <c r="BD366" s="145"/>
      <c r="BE366" s="145"/>
      <c r="BF366" s="141"/>
      <c r="BG366" s="156"/>
      <c r="BH366" s="143"/>
      <c r="BI366" s="143"/>
      <c r="BJ366" s="138"/>
      <c r="BK366" s="138"/>
      <c r="BL366" s="138"/>
      <c r="BM366" s="138"/>
      <c r="BN366" s="138"/>
      <c r="BO366" s="138"/>
      <c r="BP366" s="138"/>
    </row>
    <row r="367" spans="1:68" ht="12" customHeight="1">
      <c r="A367" s="118"/>
      <c r="B367" s="121"/>
      <c r="C367" s="115"/>
      <c r="D367" s="115"/>
      <c r="E367" s="33"/>
      <c r="F367" s="64"/>
      <c r="G367" s="64"/>
      <c r="H367" s="118"/>
      <c r="I367" s="68"/>
      <c r="J367" s="126"/>
      <c r="K367" s="127"/>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4"/>
      <c r="AQ367" s="141"/>
      <c r="AR367" s="145"/>
      <c r="AS367" s="141"/>
      <c r="AT367" s="153"/>
      <c r="AU367" s="145"/>
      <c r="AV367" s="141"/>
      <c r="AW367" s="140"/>
      <c r="AX367" s="145"/>
      <c r="AY367" s="141"/>
      <c r="AZ367" s="145"/>
      <c r="BA367" s="141"/>
      <c r="BB367" s="145"/>
      <c r="BC367" s="141"/>
      <c r="BD367" s="145"/>
      <c r="BE367" s="145"/>
      <c r="BF367" s="141"/>
      <c r="BG367" s="156"/>
      <c r="BH367" s="143"/>
      <c r="BI367" s="143"/>
      <c r="BJ367" s="138"/>
      <c r="BK367" s="138"/>
      <c r="BL367" s="138"/>
      <c r="BM367" s="138"/>
      <c r="BN367" s="138"/>
      <c r="BO367" s="138"/>
      <c r="BP367" s="138"/>
    </row>
    <row r="368" spans="1:68" ht="12" customHeight="1">
      <c r="A368" s="118"/>
      <c r="B368" s="121"/>
      <c r="C368" s="115"/>
      <c r="D368" s="115"/>
      <c r="E368" s="33"/>
      <c r="F368" s="64"/>
      <c r="G368" s="64"/>
      <c r="H368" s="118"/>
      <c r="I368" s="69"/>
      <c r="J368" s="133"/>
      <c r="K368" s="134"/>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4"/>
      <c r="AQ368" s="141"/>
      <c r="AR368" s="145"/>
      <c r="AS368" s="141"/>
      <c r="AT368" s="153"/>
      <c r="AU368" s="145"/>
      <c r="AV368" s="141"/>
      <c r="AW368" s="140"/>
      <c r="AX368" s="145"/>
      <c r="AY368" s="141"/>
      <c r="AZ368" s="145"/>
      <c r="BA368" s="141"/>
      <c r="BB368" s="145"/>
      <c r="BC368" s="141"/>
      <c r="BD368" s="145"/>
      <c r="BE368" s="145"/>
      <c r="BF368" s="141"/>
      <c r="BG368" s="156"/>
      <c r="BH368" s="143"/>
      <c r="BI368" s="143"/>
      <c r="BJ368" s="138"/>
      <c r="BK368" s="138"/>
      <c r="BL368" s="138"/>
      <c r="BM368" s="138"/>
      <c r="BN368" s="138"/>
      <c r="BO368" s="138"/>
      <c r="BP368" s="138"/>
    </row>
    <row r="369" spans="1:68" ht="12" customHeight="1" thickBot="1">
      <c r="A369" s="119"/>
      <c r="B369" s="122"/>
      <c r="C369" s="116"/>
      <c r="D369" s="116"/>
      <c r="E369" s="35"/>
      <c r="F369" s="70"/>
      <c r="G369" s="70"/>
      <c r="H369" s="119"/>
      <c r="I369" s="71"/>
      <c r="J369" s="135"/>
      <c r="K369" s="136"/>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4"/>
      <c r="AQ369" s="141"/>
      <c r="AR369" s="145"/>
      <c r="AS369" s="141"/>
      <c r="AT369" s="153"/>
      <c r="AU369" s="145"/>
      <c r="AV369" s="141"/>
      <c r="AW369" s="140"/>
      <c r="AX369" s="145"/>
      <c r="AY369" s="141"/>
      <c r="AZ369" s="145"/>
      <c r="BA369" s="141"/>
      <c r="BB369" s="145"/>
      <c r="BC369" s="141"/>
      <c r="BD369" s="145"/>
      <c r="BE369" s="145"/>
      <c r="BF369" s="141"/>
      <c r="BG369" s="156"/>
      <c r="BH369" s="144"/>
      <c r="BI369" s="144"/>
      <c r="BJ369" s="139"/>
      <c r="BK369" s="139"/>
      <c r="BL369" s="139"/>
      <c r="BM369" s="139"/>
      <c r="BN369" s="139"/>
      <c r="BO369" s="139"/>
      <c r="BP369" s="139"/>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4">
        <f>IF(SUM(J405:J408)&lt;=6,SUM(J405:J408),IF(SUM(J405:J408)&gt;=6,"6",0))</f>
        <v>0</v>
      </c>
      <c r="AQ405" s="141">
        <f>IF(AP405&gt;=6,0,IF(SUM(K405:K408)&lt;=6,SUM(K405:K408),IF(SUM(K405:K408)&gt;=6,"6",0)))</f>
        <v>0</v>
      </c>
      <c r="AR405" s="145">
        <f>AP405</f>
        <v>0</v>
      </c>
      <c r="AS405" s="141">
        <f>AQ405</f>
        <v>0</v>
      </c>
      <c r="AT405" s="153">
        <f>AR405+AS405</f>
        <v>0</v>
      </c>
      <c r="AU405" s="145">
        <f>IF(AT405&lt;=6,AR405,"")</f>
        <v>0</v>
      </c>
      <c r="AV405" s="141">
        <f>IF(AT405&lt;=6,AS405,"")</f>
        <v>0</v>
      </c>
      <c r="AW405" s="140">
        <f>AT405-6</f>
        <v>-6</v>
      </c>
      <c r="AX405" s="145">
        <f>IF(AT405&gt;6,AR405,"")</f>
      </c>
      <c r="AY405" s="141">
        <f>IF(AU405&gt;6,AS405-AW405,"")</f>
      </c>
      <c r="AZ405" s="145">
        <f>IF(AR405&lt;=6,"")</f>
      </c>
      <c r="BA405" s="141">
        <f>IF(AR405&lt;=6,"")</f>
      </c>
      <c r="BB405" s="145">
        <f>IF(AX405&gt;6,AU405-6,"")</f>
        <v>-6</v>
      </c>
      <c r="BC405" s="141"/>
      <c r="BD405" s="145">
        <f>SUM(J405:J408)</f>
        <v>0</v>
      </c>
      <c r="BE405" s="145">
        <f>BD405-V405</f>
        <v>0</v>
      </c>
      <c r="BF405" s="141">
        <f>SUM(K405:K408)</f>
        <v>0</v>
      </c>
      <c r="BG405" s="156">
        <f>BF405-W405</f>
        <v>0</v>
      </c>
      <c r="BH405" s="142" t="e">
        <f>IF(#REF!="ÜCRETLİ ÖĞRT.",#REF!,0)</f>
        <v>#REF!</v>
      </c>
      <c r="BI405" s="142" t="e">
        <f>IF(#REF!="OKUL DIŞI GÖR.",#REF!,0)</f>
        <v>#REF!</v>
      </c>
      <c r="BJ405" s="137">
        <f>IF(B405="Müdür","20",IF(B405="Müdür Vekili","20",IF(B405="Müdür Başyardımcısı","20",IF(B405="Müdür Yardımcısı","18",0))))</f>
        <v>0</v>
      </c>
      <c r="BK405" s="137">
        <f>IF(B405="Müdür","20",IF(B405="Müdür Vekili","20",IF(B405="Müdür Başyardımcısı","20",IF(B405="Müdür Yardımcısı","18",0))))</f>
        <v>0</v>
      </c>
      <c r="BL405" s="137">
        <f>IF(B405="Müdür","30",IF(B405="Müdür Vekili","30",IF(B405="Müdür Başyardımcısı","30",IF(B405="Müdür Yardımcısı","18",IF(B405="Müdür Yardımcısı(Y)","22",0)))))</f>
        <v>0</v>
      </c>
      <c r="BM405" s="137">
        <f>IF(B405="Müdür","25",IF(B405="Müdür Vekili","25",IF(B405="Müdür Başyardımcısı","25",IF(B405="Müdür Yardımcısı","20",0))))</f>
        <v>0</v>
      </c>
      <c r="BN405" s="137">
        <f>IF(B405="Müdür","25",IF(B405="Müdür Vekili","25",IF(B405="Müdür Başyardımcısı","25",IF(B405="Müdür Yardımcısı","20",0))))</f>
        <v>0</v>
      </c>
      <c r="BO405" s="137">
        <f>IF(B405="Müdür","30",IF(B405="Müdür Vekili","30",IF(B405="Müdür Başyardımcısı","30",IF(B405="Müdür Yardımcısı","18",IF(B405="Müdür Yardımcısı(Y)","22",0)))))</f>
        <v>0</v>
      </c>
      <c r="BP405" s="137">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4"/>
      <c r="AQ406" s="141"/>
      <c r="AR406" s="145"/>
      <c r="AS406" s="141"/>
      <c r="AT406" s="153"/>
      <c r="AU406" s="145"/>
      <c r="AV406" s="141"/>
      <c r="AW406" s="140"/>
      <c r="AX406" s="145"/>
      <c r="AY406" s="141"/>
      <c r="AZ406" s="145"/>
      <c r="BA406" s="141"/>
      <c r="BB406" s="145"/>
      <c r="BC406" s="141"/>
      <c r="BD406" s="145"/>
      <c r="BE406" s="145"/>
      <c r="BF406" s="141"/>
      <c r="BG406" s="156"/>
      <c r="BH406" s="143"/>
      <c r="BI406" s="143"/>
      <c r="BJ406" s="138"/>
      <c r="BK406" s="138"/>
      <c r="BL406" s="138"/>
      <c r="BM406" s="138"/>
      <c r="BN406" s="138"/>
      <c r="BO406" s="138"/>
      <c r="BP406" s="138"/>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4"/>
      <c r="AQ407" s="141"/>
      <c r="AR407" s="145"/>
      <c r="AS407" s="141"/>
      <c r="AT407" s="153"/>
      <c r="AU407" s="145"/>
      <c r="AV407" s="141"/>
      <c r="AW407" s="140"/>
      <c r="AX407" s="145"/>
      <c r="AY407" s="141"/>
      <c r="AZ407" s="145"/>
      <c r="BA407" s="141"/>
      <c r="BB407" s="145"/>
      <c r="BC407" s="141"/>
      <c r="BD407" s="145"/>
      <c r="BE407" s="145"/>
      <c r="BF407" s="141"/>
      <c r="BG407" s="156"/>
      <c r="BH407" s="143"/>
      <c r="BI407" s="143"/>
      <c r="BJ407" s="138"/>
      <c r="BK407" s="138"/>
      <c r="BL407" s="138"/>
      <c r="BM407" s="138"/>
      <c r="BN407" s="138"/>
      <c r="BO407" s="138"/>
      <c r="BP407" s="138"/>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4"/>
      <c r="AQ408" s="141"/>
      <c r="AR408" s="145"/>
      <c r="AS408" s="141"/>
      <c r="AT408" s="153"/>
      <c r="AU408" s="145"/>
      <c r="AV408" s="141"/>
      <c r="AW408" s="140"/>
      <c r="AX408" s="145"/>
      <c r="AY408" s="141"/>
      <c r="AZ408" s="145"/>
      <c r="BA408" s="141"/>
      <c r="BB408" s="145"/>
      <c r="BC408" s="141"/>
      <c r="BD408" s="145"/>
      <c r="BE408" s="145"/>
      <c r="BF408" s="141"/>
      <c r="BG408" s="156"/>
      <c r="BH408" s="143"/>
      <c r="BI408" s="143"/>
      <c r="BJ408" s="138"/>
      <c r="BK408" s="138"/>
      <c r="BL408" s="138"/>
      <c r="BM408" s="138"/>
      <c r="BN408" s="138"/>
      <c r="BO408" s="138"/>
      <c r="BP408" s="138"/>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4"/>
      <c r="AQ409" s="141"/>
      <c r="AR409" s="145"/>
      <c r="AS409" s="141"/>
      <c r="AT409" s="153"/>
      <c r="AU409" s="145"/>
      <c r="AV409" s="141"/>
      <c r="AW409" s="140"/>
      <c r="AX409" s="145"/>
      <c r="AY409" s="141"/>
      <c r="AZ409" s="145"/>
      <c r="BA409" s="141"/>
      <c r="BB409" s="145"/>
      <c r="BC409" s="141"/>
      <c r="BD409" s="145"/>
      <c r="BE409" s="145"/>
      <c r="BF409" s="141"/>
      <c r="BG409" s="156"/>
      <c r="BH409" s="143"/>
      <c r="BI409" s="143"/>
      <c r="BJ409" s="138"/>
      <c r="BK409" s="138"/>
      <c r="BL409" s="138"/>
      <c r="BM409" s="138"/>
      <c r="BN409" s="138"/>
      <c r="BO409" s="138"/>
      <c r="BP409" s="138"/>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4"/>
      <c r="AQ410" s="141"/>
      <c r="AR410" s="145"/>
      <c r="AS410" s="141"/>
      <c r="AT410" s="153"/>
      <c r="AU410" s="145"/>
      <c r="AV410" s="141"/>
      <c r="AW410" s="140"/>
      <c r="AX410" s="145"/>
      <c r="AY410" s="141"/>
      <c r="AZ410" s="145"/>
      <c r="BA410" s="141"/>
      <c r="BB410" s="145"/>
      <c r="BC410" s="141"/>
      <c r="BD410" s="145"/>
      <c r="BE410" s="145"/>
      <c r="BF410" s="141"/>
      <c r="BG410" s="156"/>
      <c r="BH410" s="143"/>
      <c r="BI410" s="143"/>
      <c r="BJ410" s="138"/>
      <c r="BK410" s="138"/>
      <c r="BL410" s="138"/>
      <c r="BM410" s="138"/>
      <c r="BN410" s="138"/>
      <c r="BO410" s="138"/>
      <c r="BP410" s="138"/>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4"/>
      <c r="AQ411" s="141"/>
      <c r="AR411" s="145"/>
      <c r="AS411" s="141"/>
      <c r="AT411" s="153"/>
      <c r="AU411" s="145"/>
      <c r="AV411" s="141"/>
      <c r="AW411" s="140"/>
      <c r="AX411" s="145"/>
      <c r="AY411" s="141"/>
      <c r="AZ411" s="145"/>
      <c r="BA411" s="141"/>
      <c r="BB411" s="145"/>
      <c r="BC411" s="141"/>
      <c r="BD411" s="145"/>
      <c r="BE411" s="145"/>
      <c r="BF411" s="141"/>
      <c r="BG411" s="156"/>
      <c r="BH411" s="144"/>
      <c r="BI411" s="144"/>
      <c r="BJ411" s="139"/>
      <c r="BK411" s="139"/>
      <c r="BL411" s="139"/>
      <c r="BM411" s="139"/>
      <c r="BN411" s="139"/>
      <c r="BO411" s="139"/>
      <c r="BP411" s="139"/>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4">
        <f>IF(SUM(J412:J415)&lt;=6,SUM(J412:J415),IF(SUM(J412:J415)&gt;=6,"6",0))</f>
        <v>0</v>
      </c>
      <c r="AQ412" s="141">
        <f>IF(AP412&gt;=6,0,IF(SUM(K412:K415)&lt;=6,SUM(K412:K415),IF(SUM(K412:K415)&gt;=6,"6",0)))</f>
        <v>0</v>
      </c>
      <c r="AR412" s="145">
        <f>AP412</f>
        <v>0</v>
      </c>
      <c r="AS412" s="141">
        <f>AQ412</f>
        <v>0</v>
      </c>
      <c r="AT412" s="153">
        <f>AR412+AS412</f>
        <v>0</v>
      </c>
      <c r="AU412" s="145">
        <f>IF(AT412&lt;=6,AR412,"")</f>
        <v>0</v>
      </c>
      <c r="AV412" s="141">
        <f>IF(AT412&lt;=6,AS412,"")</f>
        <v>0</v>
      </c>
      <c r="AW412" s="140">
        <f>AT412-6</f>
        <v>-6</v>
      </c>
      <c r="AX412" s="145">
        <f>IF(AT412&gt;6,AR412,"")</f>
      </c>
      <c r="AY412" s="141">
        <f>IF(AU412&gt;6,AS412-AW412,"")</f>
      </c>
      <c r="AZ412" s="145">
        <f>IF(AR412&lt;=6,"")</f>
      </c>
      <c r="BA412" s="141">
        <f>IF(AR412&lt;=6,"")</f>
      </c>
      <c r="BB412" s="145">
        <f>IF(AX412&gt;6,AU412-6,"")</f>
        <v>-6</v>
      </c>
      <c r="BC412" s="141"/>
      <c r="BD412" s="145">
        <f>SUM(J412:J415)</f>
        <v>0</v>
      </c>
      <c r="BE412" s="145">
        <f>BD412-V412</f>
        <v>0</v>
      </c>
      <c r="BF412" s="141">
        <f>SUM(K412:K415)</f>
        <v>0</v>
      </c>
      <c r="BG412" s="156">
        <f>BF412-W412</f>
        <v>0</v>
      </c>
      <c r="BH412" s="142" t="e">
        <f>IF(#REF!="ÜCRETLİ ÖĞRT.",#REF!,0)</f>
        <v>#REF!</v>
      </c>
      <c r="BI412" s="142" t="e">
        <f>IF(#REF!="OKUL DIŞI GÖR.",#REF!,0)</f>
        <v>#REF!</v>
      </c>
      <c r="BJ412" s="137">
        <f>IF(B412="Müdür","20",IF(B412="Müdür Vekili","20",IF(B412="Müdür Başyardımcısı","20",IF(B412="Müdür Yardımcısı","18",0))))</f>
        <v>0</v>
      </c>
      <c r="BK412" s="137">
        <f>IF(B412="Müdür","20",IF(B412="Müdür Vekili","20",IF(B412="Müdür Başyardımcısı","20",IF(B412="Müdür Yardımcısı","18",0))))</f>
        <v>0</v>
      </c>
      <c r="BL412" s="137">
        <f>IF(B412="Müdür","30",IF(B412="Müdür Vekili","30",IF(B412="Müdür Başyardımcısı","30",IF(B412="Müdür Yardımcısı","18",IF(B412="Müdür Yardımcısı(Y)","22",0)))))</f>
        <v>0</v>
      </c>
      <c r="BM412" s="137">
        <f>IF(B412="Müdür","25",IF(B412="Müdür Vekili","25",IF(B412="Müdür Başyardımcısı","25",IF(B412="Müdür Yardımcısı","20",0))))</f>
        <v>0</v>
      </c>
      <c r="BN412" s="137">
        <f>IF(B412="Müdür","25",IF(B412="Müdür Vekili","25",IF(B412="Müdür Başyardımcısı","25",IF(B412="Müdür Yardımcısı","20",0))))</f>
        <v>0</v>
      </c>
      <c r="BO412" s="137">
        <f>IF(B412="Müdür","30",IF(B412="Müdür Vekili","30",IF(B412="Müdür Başyardımcısı","30",IF(B412="Müdür Yardımcısı","18",IF(B412="Müdür Yardımcısı(Y)","22",0)))))</f>
        <v>0</v>
      </c>
      <c r="BP412" s="137">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4"/>
      <c r="AQ413" s="141"/>
      <c r="AR413" s="145"/>
      <c r="AS413" s="141"/>
      <c r="AT413" s="153"/>
      <c r="AU413" s="145"/>
      <c r="AV413" s="141"/>
      <c r="AW413" s="140"/>
      <c r="AX413" s="145"/>
      <c r="AY413" s="141"/>
      <c r="AZ413" s="145"/>
      <c r="BA413" s="141"/>
      <c r="BB413" s="145"/>
      <c r="BC413" s="141"/>
      <c r="BD413" s="145"/>
      <c r="BE413" s="145"/>
      <c r="BF413" s="141"/>
      <c r="BG413" s="156"/>
      <c r="BH413" s="143"/>
      <c r="BI413" s="143"/>
      <c r="BJ413" s="138"/>
      <c r="BK413" s="138"/>
      <c r="BL413" s="138"/>
      <c r="BM413" s="138"/>
      <c r="BN413" s="138"/>
      <c r="BO413" s="138"/>
      <c r="BP413" s="138"/>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4"/>
      <c r="AQ414" s="141"/>
      <c r="AR414" s="145"/>
      <c r="AS414" s="141"/>
      <c r="AT414" s="153"/>
      <c r="AU414" s="145"/>
      <c r="AV414" s="141"/>
      <c r="AW414" s="140"/>
      <c r="AX414" s="145"/>
      <c r="AY414" s="141"/>
      <c r="AZ414" s="145"/>
      <c r="BA414" s="141"/>
      <c r="BB414" s="145"/>
      <c r="BC414" s="141"/>
      <c r="BD414" s="145"/>
      <c r="BE414" s="145"/>
      <c r="BF414" s="141"/>
      <c r="BG414" s="156"/>
      <c r="BH414" s="143"/>
      <c r="BI414" s="143"/>
      <c r="BJ414" s="138"/>
      <c r="BK414" s="138"/>
      <c r="BL414" s="138"/>
      <c r="BM414" s="138"/>
      <c r="BN414" s="138"/>
      <c r="BO414" s="138"/>
      <c r="BP414" s="138"/>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4"/>
      <c r="AQ415" s="141"/>
      <c r="AR415" s="145"/>
      <c r="AS415" s="141"/>
      <c r="AT415" s="153"/>
      <c r="AU415" s="145"/>
      <c r="AV415" s="141"/>
      <c r="AW415" s="140"/>
      <c r="AX415" s="145"/>
      <c r="AY415" s="141"/>
      <c r="AZ415" s="145"/>
      <c r="BA415" s="141"/>
      <c r="BB415" s="145"/>
      <c r="BC415" s="141"/>
      <c r="BD415" s="145"/>
      <c r="BE415" s="145"/>
      <c r="BF415" s="141"/>
      <c r="BG415" s="156"/>
      <c r="BH415" s="143"/>
      <c r="BI415" s="143"/>
      <c r="BJ415" s="138"/>
      <c r="BK415" s="138"/>
      <c r="BL415" s="138"/>
      <c r="BM415" s="138"/>
      <c r="BN415" s="138"/>
      <c r="BO415" s="138"/>
      <c r="BP415" s="138"/>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4"/>
      <c r="AQ416" s="141"/>
      <c r="AR416" s="145"/>
      <c r="AS416" s="141"/>
      <c r="AT416" s="153"/>
      <c r="AU416" s="145"/>
      <c r="AV416" s="141"/>
      <c r="AW416" s="140"/>
      <c r="AX416" s="145"/>
      <c r="AY416" s="141"/>
      <c r="AZ416" s="145"/>
      <c r="BA416" s="141"/>
      <c r="BB416" s="145"/>
      <c r="BC416" s="141"/>
      <c r="BD416" s="145"/>
      <c r="BE416" s="145"/>
      <c r="BF416" s="141"/>
      <c r="BG416" s="156"/>
      <c r="BH416" s="143"/>
      <c r="BI416" s="143"/>
      <c r="BJ416" s="138"/>
      <c r="BK416" s="138"/>
      <c r="BL416" s="138"/>
      <c r="BM416" s="138"/>
      <c r="BN416" s="138"/>
      <c r="BO416" s="138"/>
      <c r="BP416" s="138"/>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4"/>
      <c r="AQ417" s="141"/>
      <c r="AR417" s="145"/>
      <c r="AS417" s="141"/>
      <c r="AT417" s="153"/>
      <c r="AU417" s="145"/>
      <c r="AV417" s="141"/>
      <c r="AW417" s="140"/>
      <c r="AX417" s="145"/>
      <c r="AY417" s="141"/>
      <c r="AZ417" s="145"/>
      <c r="BA417" s="141"/>
      <c r="BB417" s="145"/>
      <c r="BC417" s="141"/>
      <c r="BD417" s="145"/>
      <c r="BE417" s="145"/>
      <c r="BF417" s="141"/>
      <c r="BG417" s="156"/>
      <c r="BH417" s="143"/>
      <c r="BI417" s="143"/>
      <c r="BJ417" s="138"/>
      <c r="BK417" s="138"/>
      <c r="BL417" s="138"/>
      <c r="BM417" s="138"/>
      <c r="BN417" s="138"/>
      <c r="BO417" s="138"/>
      <c r="BP417" s="138"/>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4"/>
      <c r="AQ418" s="141"/>
      <c r="AR418" s="145"/>
      <c r="AS418" s="141"/>
      <c r="AT418" s="153"/>
      <c r="AU418" s="145"/>
      <c r="AV418" s="141"/>
      <c r="AW418" s="140"/>
      <c r="AX418" s="145"/>
      <c r="AY418" s="141"/>
      <c r="AZ418" s="145"/>
      <c r="BA418" s="141"/>
      <c r="BB418" s="145"/>
      <c r="BC418" s="141"/>
      <c r="BD418" s="145"/>
      <c r="BE418" s="145"/>
      <c r="BF418" s="141"/>
      <c r="BG418" s="156"/>
      <c r="BH418" s="144"/>
      <c r="BI418" s="144"/>
      <c r="BJ418" s="139"/>
      <c r="BK418" s="139"/>
      <c r="BL418" s="139"/>
      <c r="BM418" s="139"/>
      <c r="BN418" s="139"/>
      <c r="BO418" s="139"/>
      <c r="BP418" s="139"/>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4">
        <f>IF(SUM(J419:J422)&lt;=6,SUM(J419:J422),IF(SUM(J419:J422)&gt;=6,"6",0))</f>
        <v>0</v>
      </c>
      <c r="AQ419" s="141">
        <f>IF(AP419&gt;=6,0,IF(SUM(K419:K422)&lt;=6,SUM(K419:K422),IF(SUM(K419:K422)&gt;=6,"6",0)))</f>
        <v>0</v>
      </c>
      <c r="AR419" s="145">
        <f>AP419</f>
        <v>0</v>
      </c>
      <c r="AS419" s="141">
        <f>AQ419</f>
        <v>0</v>
      </c>
      <c r="AT419" s="153">
        <f>AR419+AS419</f>
        <v>0</v>
      </c>
      <c r="AU419" s="145">
        <f>IF(AT419&lt;=6,AR419,"")</f>
        <v>0</v>
      </c>
      <c r="AV419" s="141">
        <f>IF(AT419&lt;=6,AS419,"")</f>
        <v>0</v>
      </c>
      <c r="AW419" s="140">
        <f>AT419-6</f>
        <v>-6</v>
      </c>
      <c r="AX419" s="145">
        <f>IF(AT419&gt;6,AR419,"")</f>
      </c>
      <c r="AY419" s="141">
        <f>IF(AU419&gt;6,AS419-AW419,"")</f>
      </c>
      <c r="AZ419" s="145">
        <f>IF(AR419&lt;=6,"")</f>
      </c>
      <c r="BA419" s="141">
        <f>IF(AR419&lt;=6,"")</f>
      </c>
      <c r="BB419" s="145">
        <f>IF(AX419&gt;6,AU419-6,"")</f>
        <v>-6</v>
      </c>
      <c r="BC419" s="141"/>
      <c r="BD419" s="145">
        <f>SUM(J419:J422)</f>
        <v>0</v>
      </c>
      <c r="BE419" s="145">
        <f>BD419-V419</f>
        <v>0</v>
      </c>
      <c r="BF419" s="141">
        <f>SUM(K419:K422)</f>
        <v>0</v>
      </c>
      <c r="BG419" s="156">
        <f>BF419-W419</f>
        <v>0</v>
      </c>
      <c r="BH419" s="142" t="e">
        <f>IF(#REF!="ÜCRETLİ ÖĞRT.",#REF!,0)</f>
        <v>#REF!</v>
      </c>
      <c r="BI419" s="142" t="e">
        <f>IF(#REF!="OKUL DIŞI GÖR.",#REF!,0)</f>
        <v>#REF!</v>
      </c>
      <c r="BJ419" s="137">
        <f>IF(B419="Müdür","20",IF(B419="Müdür Vekili","20",IF(B419="Müdür Başyardımcısı","20",IF(B419="Müdür Yardımcısı","18",0))))</f>
        <v>0</v>
      </c>
      <c r="BK419" s="137">
        <f>IF(B419="Müdür","20",IF(B419="Müdür Vekili","20",IF(B419="Müdür Başyardımcısı","20",IF(B419="Müdür Yardımcısı","18",0))))</f>
        <v>0</v>
      </c>
      <c r="BL419" s="137">
        <f>IF(B419="Müdür","30",IF(B419="Müdür Vekili","30",IF(B419="Müdür Başyardımcısı","30",IF(B419="Müdür Yardımcısı","18",IF(B419="Müdür Yardımcısı(Y)","22",0)))))</f>
        <v>0</v>
      </c>
      <c r="BM419" s="137">
        <f>IF(B419="Müdür","25",IF(B419="Müdür Vekili","25",IF(B419="Müdür Başyardımcısı","25",IF(B419="Müdür Yardımcısı","20",0))))</f>
        <v>0</v>
      </c>
      <c r="BN419" s="137">
        <f>IF(B419="Müdür","25",IF(B419="Müdür Vekili","25",IF(B419="Müdür Başyardımcısı","25",IF(B419="Müdür Yardımcısı","20",0))))</f>
        <v>0</v>
      </c>
      <c r="BO419" s="137">
        <f>IF(B419="Müdür","30",IF(B419="Müdür Vekili","30",IF(B419="Müdür Başyardımcısı","30",IF(B419="Müdür Yardımcısı","18",IF(B419="Müdür Yardımcısı(Y)","22",0)))))</f>
        <v>0</v>
      </c>
      <c r="BP419" s="137">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4"/>
      <c r="AQ420" s="141"/>
      <c r="AR420" s="145"/>
      <c r="AS420" s="141"/>
      <c r="AT420" s="153"/>
      <c r="AU420" s="145"/>
      <c r="AV420" s="141"/>
      <c r="AW420" s="140"/>
      <c r="AX420" s="145"/>
      <c r="AY420" s="141"/>
      <c r="AZ420" s="145"/>
      <c r="BA420" s="141"/>
      <c r="BB420" s="145"/>
      <c r="BC420" s="141"/>
      <c r="BD420" s="145"/>
      <c r="BE420" s="145"/>
      <c r="BF420" s="141"/>
      <c r="BG420" s="156"/>
      <c r="BH420" s="143"/>
      <c r="BI420" s="143"/>
      <c r="BJ420" s="138"/>
      <c r="BK420" s="138"/>
      <c r="BL420" s="138"/>
      <c r="BM420" s="138"/>
      <c r="BN420" s="138"/>
      <c r="BO420" s="138"/>
      <c r="BP420" s="138"/>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4"/>
      <c r="AQ421" s="141"/>
      <c r="AR421" s="145"/>
      <c r="AS421" s="141"/>
      <c r="AT421" s="153"/>
      <c r="AU421" s="145"/>
      <c r="AV421" s="141"/>
      <c r="AW421" s="140"/>
      <c r="AX421" s="145"/>
      <c r="AY421" s="141"/>
      <c r="AZ421" s="145"/>
      <c r="BA421" s="141"/>
      <c r="BB421" s="145"/>
      <c r="BC421" s="141"/>
      <c r="BD421" s="145"/>
      <c r="BE421" s="145"/>
      <c r="BF421" s="141"/>
      <c r="BG421" s="156"/>
      <c r="BH421" s="143"/>
      <c r="BI421" s="143"/>
      <c r="BJ421" s="138"/>
      <c r="BK421" s="138"/>
      <c r="BL421" s="138"/>
      <c r="BM421" s="138"/>
      <c r="BN421" s="138"/>
      <c r="BO421" s="138"/>
      <c r="BP421" s="138"/>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4"/>
      <c r="AQ422" s="141"/>
      <c r="AR422" s="145"/>
      <c r="AS422" s="141"/>
      <c r="AT422" s="153"/>
      <c r="AU422" s="145"/>
      <c r="AV422" s="141"/>
      <c r="AW422" s="140"/>
      <c r="AX422" s="145"/>
      <c r="AY422" s="141"/>
      <c r="AZ422" s="145"/>
      <c r="BA422" s="141"/>
      <c r="BB422" s="145"/>
      <c r="BC422" s="141"/>
      <c r="BD422" s="145"/>
      <c r="BE422" s="145"/>
      <c r="BF422" s="141"/>
      <c r="BG422" s="156"/>
      <c r="BH422" s="143"/>
      <c r="BI422" s="143"/>
      <c r="BJ422" s="138"/>
      <c r="BK422" s="138"/>
      <c r="BL422" s="138"/>
      <c r="BM422" s="138"/>
      <c r="BN422" s="138"/>
      <c r="BO422" s="138"/>
      <c r="BP422" s="138"/>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4"/>
      <c r="AQ423" s="141"/>
      <c r="AR423" s="145"/>
      <c r="AS423" s="141"/>
      <c r="AT423" s="153"/>
      <c r="AU423" s="145"/>
      <c r="AV423" s="141"/>
      <c r="AW423" s="140"/>
      <c r="AX423" s="145"/>
      <c r="AY423" s="141"/>
      <c r="AZ423" s="145"/>
      <c r="BA423" s="141"/>
      <c r="BB423" s="145"/>
      <c r="BC423" s="141"/>
      <c r="BD423" s="145"/>
      <c r="BE423" s="145"/>
      <c r="BF423" s="141"/>
      <c r="BG423" s="156"/>
      <c r="BH423" s="143"/>
      <c r="BI423" s="143"/>
      <c r="BJ423" s="138"/>
      <c r="BK423" s="138"/>
      <c r="BL423" s="138"/>
      <c r="BM423" s="138"/>
      <c r="BN423" s="138"/>
      <c r="BO423" s="138"/>
      <c r="BP423" s="138"/>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4"/>
      <c r="AQ424" s="141"/>
      <c r="AR424" s="145"/>
      <c r="AS424" s="141"/>
      <c r="AT424" s="153"/>
      <c r="AU424" s="145"/>
      <c r="AV424" s="141"/>
      <c r="AW424" s="140"/>
      <c r="AX424" s="145"/>
      <c r="AY424" s="141"/>
      <c r="AZ424" s="145"/>
      <c r="BA424" s="141"/>
      <c r="BB424" s="145"/>
      <c r="BC424" s="141"/>
      <c r="BD424" s="145"/>
      <c r="BE424" s="145"/>
      <c r="BF424" s="141"/>
      <c r="BG424" s="156"/>
      <c r="BH424" s="143"/>
      <c r="BI424" s="143"/>
      <c r="BJ424" s="138"/>
      <c r="BK424" s="138"/>
      <c r="BL424" s="138"/>
      <c r="BM424" s="138"/>
      <c r="BN424" s="138"/>
      <c r="BO424" s="138"/>
      <c r="BP424" s="138"/>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4"/>
      <c r="AQ425" s="141"/>
      <c r="AR425" s="145"/>
      <c r="AS425" s="141"/>
      <c r="AT425" s="153"/>
      <c r="AU425" s="145"/>
      <c r="AV425" s="141"/>
      <c r="AW425" s="140"/>
      <c r="AX425" s="145"/>
      <c r="AY425" s="141"/>
      <c r="AZ425" s="145"/>
      <c r="BA425" s="141"/>
      <c r="BB425" s="145"/>
      <c r="BC425" s="141"/>
      <c r="BD425" s="145"/>
      <c r="BE425" s="145"/>
      <c r="BF425" s="141"/>
      <c r="BG425" s="156"/>
      <c r="BH425" s="144"/>
      <c r="BI425" s="144"/>
      <c r="BJ425" s="139"/>
      <c r="BK425" s="139"/>
      <c r="BL425" s="139"/>
      <c r="BM425" s="139"/>
      <c r="BN425" s="139"/>
      <c r="BO425" s="139"/>
      <c r="BP425" s="139"/>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4">
        <f>IF(SUM(J426:J429)&lt;=6,SUM(J426:J429),IF(SUM(J426:J429)&gt;=6,"6",0))</f>
        <v>0</v>
      </c>
      <c r="AQ426" s="141">
        <f>IF(AP426&gt;=6,0,IF(SUM(K426:K429)&lt;=6,SUM(K426:K429),IF(SUM(K426:K429)&gt;=6,"6",0)))</f>
        <v>0</v>
      </c>
      <c r="AR426" s="145">
        <f>AP426</f>
        <v>0</v>
      </c>
      <c r="AS426" s="141">
        <f>AQ426</f>
        <v>0</v>
      </c>
      <c r="AT426" s="153">
        <f>AR426+AS426</f>
        <v>0</v>
      </c>
      <c r="AU426" s="145">
        <f>IF(AT426&lt;=6,AR426,"")</f>
        <v>0</v>
      </c>
      <c r="AV426" s="141">
        <f>IF(AT426&lt;=6,AS426,"")</f>
        <v>0</v>
      </c>
      <c r="AW426" s="140">
        <f>AT426-6</f>
        <v>-6</v>
      </c>
      <c r="AX426" s="145">
        <f>IF(AT426&gt;6,AR426,"")</f>
      </c>
      <c r="AY426" s="141">
        <f>IF(AU426&gt;6,AS426-AW426,"")</f>
      </c>
      <c r="AZ426" s="145">
        <f>IF(AR426&lt;=6,"")</f>
      </c>
      <c r="BA426" s="141">
        <f>IF(AR426&lt;=6,"")</f>
      </c>
      <c r="BB426" s="145">
        <f>IF(AX426&gt;6,AU426-6,"")</f>
        <v>-6</v>
      </c>
      <c r="BC426" s="141"/>
      <c r="BD426" s="145">
        <f>SUM(J426:J429)</f>
        <v>0</v>
      </c>
      <c r="BE426" s="145">
        <f>BD426-V426</f>
        <v>0</v>
      </c>
      <c r="BF426" s="141">
        <f>SUM(K426:K429)</f>
        <v>0</v>
      </c>
      <c r="BG426" s="156">
        <f>BF426-W426</f>
        <v>0</v>
      </c>
      <c r="BH426" s="142" t="e">
        <f>IF(#REF!="ÜCRETLİ ÖĞRT.",#REF!,0)</f>
        <v>#REF!</v>
      </c>
      <c r="BI426" s="142" t="e">
        <f>IF(#REF!="OKUL DIŞI GÖR.",#REF!,0)</f>
        <v>#REF!</v>
      </c>
      <c r="BJ426" s="137">
        <f>IF(B426="Müdür","20",IF(B426="Müdür Vekili","20",IF(B426="Müdür Başyardımcısı","20",IF(B426="Müdür Yardımcısı","18",0))))</f>
        <v>0</v>
      </c>
      <c r="BK426" s="137">
        <f>IF(B426="Müdür","20",IF(B426="Müdür Vekili","20",IF(B426="Müdür Başyardımcısı","20",IF(B426="Müdür Yardımcısı","18",0))))</f>
        <v>0</v>
      </c>
      <c r="BL426" s="137">
        <f>IF(B426="Müdür","30",IF(B426="Müdür Vekili","30",IF(B426="Müdür Başyardımcısı","30",IF(B426="Müdür Yardımcısı","18",IF(B426="Müdür Yardımcısı(Y)","22",0)))))</f>
        <v>0</v>
      </c>
      <c r="BM426" s="137">
        <f>IF(B426="Müdür","25",IF(B426="Müdür Vekili","25",IF(B426="Müdür Başyardımcısı","25",IF(B426="Müdür Yardımcısı","20",0))))</f>
        <v>0</v>
      </c>
      <c r="BN426" s="137">
        <f>IF(B426="Müdür","25",IF(B426="Müdür Vekili","25",IF(B426="Müdür Başyardımcısı","25",IF(B426="Müdür Yardımcısı","20",0))))</f>
        <v>0</v>
      </c>
      <c r="BO426" s="137">
        <f>IF(B426="Müdür","30",IF(B426="Müdür Vekili","30",IF(B426="Müdür Başyardımcısı","30",IF(B426="Müdür Yardımcısı","18",IF(B426="Müdür Yardımcısı(Y)","22",0)))))</f>
        <v>0</v>
      </c>
      <c r="BP426" s="137">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4"/>
      <c r="AQ427" s="141"/>
      <c r="AR427" s="145"/>
      <c r="AS427" s="141"/>
      <c r="AT427" s="153"/>
      <c r="AU427" s="145"/>
      <c r="AV427" s="141"/>
      <c r="AW427" s="140"/>
      <c r="AX427" s="145"/>
      <c r="AY427" s="141"/>
      <c r="AZ427" s="145"/>
      <c r="BA427" s="141"/>
      <c r="BB427" s="145"/>
      <c r="BC427" s="141"/>
      <c r="BD427" s="145"/>
      <c r="BE427" s="145"/>
      <c r="BF427" s="141"/>
      <c r="BG427" s="156"/>
      <c r="BH427" s="143"/>
      <c r="BI427" s="143"/>
      <c r="BJ427" s="138"/>
      <c r="BK427" s="138"/>
      <c r="BL427" s="138"/>
      <c r="BM427" s="138"/>
      <c r="BN427" s="138"/>
      <c r="BO427" s="138"/>
      <c r="BP427" s="138"/>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4"/>
      <c r="AQ428" s="141"/>
      <c r="AR428" s="145"/>
      <c r="AS428" s="141"/>
      <c r="AT428" s="153"/>
      <c r="AU428" s="145"/>
      <c r="AV428" s="141"/>
      <c r="AW428" s="140"/>
      <c r="AX428" s="145"/>
      <c r="AY428" s="141"/>
      <c r="AZ428" s="145"/>
      <c r="BA428" s="141"/>
      <c r="BB428" s="145"/>
      <c r="BC428" s="141"/>
      <c r="BD428" s="145"/>
      <c r="BE428" s="145"/>
      <c r="BF428" s="141"/>
      <c r="BG428" s="156"/>
      <c r="BH428" s="143"/>
      <c r="BI428" s="143"/>
      <c r="BJ428" s="138"/>
      <c r="BK428" s="138"/>
      <c r="BL428" s="138"/>
      <c r="BM428" s="138"/>
      <c r="BN428" s="138"/>
      <c r="BO428" s="138"/>
      <c r="BP428" s="138"/>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4"/>
      <c r="AQ429" s="141"/>
      <c r="AR429" s="145"/>
      <c r="AS429" s="141"/>
      <c r="AT429" s="153"/>
      <c r="AU429" s="145"/>
      <c r="AV429" s="141"/>
      <c r="AW429" s="140"/>
      <c r="AX429" s="145"/>
      <c r="AY429" s="141"/>
      <c r="AZ429" s="145"/>
      <c r="BA429" s="141"/>
      <c r="BB429" s="145"/>
      <c r="BC429" s="141"/>
      <c r="BD429" s="145"/>
      <c r="BE429" s="145"/>
      <c r="BF429" s="141"/>
      <c r="BG429" s="156"/>
      <c r="BH429" s="143"/>
      <c r="BI429" s="143"/>
      <c r="BJ429" s="138"/>
      <c r="BK429" s="138"/>
      <c r="BL429" s="138"/>
      <c r="BM429" s="138"/>
      <c r="BN429" s="138"/>
      <c r="BO429" s="138"/>
      <c r="BP429" s="138"/>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4"/>
      <c r="AQ430" s="141"/>
      <c r="AR430" s="145"/>
      <c r="AS430" s="141"/>
      <c r="AT430" s="153"/>
      <c r="AU430" s="145"/>
      <c r="AV430" s="141"/>
      <c r="AW430" s="140"/>
      <c r="AX430" s="145"/>
      <c r="AY430" s="141"/>
      <c r="AZ430" s="145"/>
      <c r="BA430" s="141"/>
      <c r="BB430" s="145"/>
      <c r="BC430" s="141"/>
      <c r="BD430" s="145"/>
      <c r="BE430" s="145"/>
      <c r="BF430" s="141"/>
      <c r="BG430" s="156"/>
      <c r="BH430" s="143"/>
      <c r="BI430" s="143"/>
      <c r="BJ430" s="138"/>
      <c r="BK430" s="138"/>
      <c r="BL430" s="138"/>
      <c r="BM430" s="138"/>
      <c r="BN430" s="138"/>
      <c r="BO430" s="138"/>
      <c r="BP430" s="138"/>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4"/>
      <c r="AQ431" s="141"/>
      <c r="AR431" s="145"/>
      <c r="AS431" s="141"/>
      <c r="AT431" s="153"/>
      <c r="AU431" s="145"/>
      <c r="AV431" s="141"/>
      <c r="AW431" s="140"/>
      <c r="AX431" s="145"/>
      <c r="AY431" s="141"/>
      <c r="AZ431" s="145"/>
      <c r="BA431" s="141"/>
      <c r="BB431" s="145"/>
      <c r="BC431" s="141"/>
      <c r="BD431" s="145"/>
      <c r="BE431" s="145"/>
      <c r="BF431" s="141"/>
      <c r="BG431" s="156"/>
      <c r="BH431" s="143"/>
      <c r="BI431" s="143"/>
      <c r="BJ431" s="138"/>
      <c r="BK431" s="138"/>
      <c r="BL431" s="138"/>
      <c r="BM431" s="138"/>
      <c r="BN431" s="138"/>
      <c r="BO431" s="138"/>
      <c r="BP431" s="138"/>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4"/>
      <c r="AQ432" s="141"/>
      <c r="AR432" s="145"/>
      <c r="AS432" s="141"/>
      <c r="AT432" s="153"/>
      <c r="AU432" s="145"/>
      <c r="AV432" s="141"/>
      <c r="AW432" s="140"/>
      <c r="AX432" s="145"/>
      <c r="AY432" s="141"/>
      <c r="AZ432" s="145"/>
      <c r="BA432" s="141"/>
      <c r="BB432" s="145"/>
      <c r="BC432" s="141"/>
      <c r="BD432" s="145"/>
      <c r="BE432" s="145"/>
      <c r="BF432" s="141"/>
      <c r="BG432" s="156"/>
      <c r="BH432" s="144"/>
      <c r="BI432" s="144"/>
      <c r="BJ432" s="139"/>
      <c r="BK432" s="139"/>
      <c r="BL432" s="139"/>
      <c r="BM432" s="139"/>
      <c r="BN432" s="139"/>
      <c r="BO432" s="139"/>
      <c r="BP432" s="139"/>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4">
        <f>IF(SUM(J433:J436)&lt;=6,SUM(J433:J436),IF(SUM(J433:J436)&gt;=6,"6",0))</f>
        <v>0</v>
      </c>
      <c r="AQ433" s="141">
        <f>IF(AP433&gt;=6,0,IF(SUM(K433:K436)&lt;=6,SUM(K433:K436),IF(SUM(K433:K436)&gt;=6,"6",0)))</f>
        <v>0</v>
      </c>
      <c r="AR433" s="145">
        <f>AP433</f>
        <v>0</v>
      </c>
      <c r="AS433" s="141">
        <f>AQ433</f>
        <v>0</v>
      </c>
      <c r="AT433" s="153">
        <f>AR433+AS433</f>
        <v>0</v>
      </c>
      <c r="AU433" s="145">
        <f>IF(AT433&lt;=6,AR433,"")</f>
        <v>0</v>
      </c>
      <c r="AV433" s="141">
        <f>IF(AT433&lt;=6,AS433,"")</f>
        <v>0</v>
      </c>
      <c r="AW433" s="140">
        <f>AT433-6</f>
        <v>-6</v>
      </c>
      <c r="AX433" s="145">
        <f>IF(AT433&gt;6,AR433,"")</f>
      </c>
      <c r="AY433" s="141">
        <f>IF(AU433&gt;6,AS433-AW433,"")</f>
      </c>
      <c r="AZ433" s="145">
        <f>IF(AR433&lt;=6,"")</f>
      </c>
      <c r="BA433" s="141">
        <f>IF(AR433&lt;=6,"")</f>
      </c>
      <c r="BB433" s="145">
        <f>IF(AX433&gt;6,AU433-6,"")</f>
        <v>-6</v>
      </c>
      <c r="BC433" s="141"/>
      <c r="BD433" s="145">
        <f>SUM(J433:J436)</f>
        <v>0</v>
      </c>
      <c r="BE433" s="145">
        <f>BD433-V433</f>
        <v>0</v>
      </c>
      <c r="BF433" s="141">
        <f>SUM(K433:K436)</f>
        <v>0</v>
      </c>
      <c r="BG433" s="156">
        <f>BF433-W433</f>
        <v>0</v>
      </c>
      <c r="BH433" s="142" t="e">
        <f>IF(#REF!="ÜCRETLİ ÖĞRT.",#REF!,0)</f>
        <v>#REF!</v>
      </c>
      <c r="BI433" s="142" t="e">
        <f>IF(#REF!="OKUL DIŞI GÖR.",#REF!,0)</f>
        <v>#REF!</v>
      </c>
      <c r="BJ433" s="137">
        <f>IF(B433="Müdür","20",IF(B433="Müdür Vekili","20",IF(B433="Müdür Başyardımcısı","20",IF(B433="Müdür Yardımcısı","18",0))))</f>
        <v>0</v>
      </c>
      <c r="BK433" s="137">
        <f>IF(B433="Müdür","20",IF(B433="Müdür Vekili","20",IF(B433="Müdür Başyardımcısı","20",IF(B433="Müdür Yardımcısı","18",0))))</f>
        <v>0</v>
      </c>
      <c r="BL433" s="137">
        <f>IF(B433="Müdür","30",IF(B433="Müdür Vekili","30",IF(B433="Müdür Başyardımcısı","30",IF(B433="Müdür Yardımcısı","18",IF(B433="Müdür Yardımcısı(Y)","22",0)))))</f>
        <v>0</v>
      </c>
      <c r="BM433" s="137">
        <f>IF(B433="Müdür","25",IF(B433="Müdür Vekili","25",IF(B433="Müdür Başyardımcısı","25",IF(B433="Müdür Yardımcısı","20",0))))</f>
        <v>0</v>
      </c>
      <c r="BN433" s="137">
        <f>IF(B433="Müdür","25",IF(B433="Müdür Vekili","25",IF(B433="Müdür Başyardımcısı","25",IF(B433="Müdür Yardımcısı","20",0))))</f>
        <v>0</v>
      </c>
      <c r="BO433" s="137">
        <f>IF(B433="Müdür","30",IF(B433="Müdür Vekili","30",IF(B433="Müdür Başyardımcısı","30",IF(B433="Müdür Yardımcısı","18",IF(B433="Müdür Yardımcısı(Y)","22",0)))))</f>
        <v>0</v>
      </c>
      <c r="BP433" s="137">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4"/>
      <c r="AQ434" s="141"/>
      <c r="AR434" s="145"/>
      <c r="AS434" s="141"/>
      <c r="AT434" s="153"/>
      <c r="AU434" s="145"/>
      <c r="AV434" s="141"/>
      <c r="AW434" s="140"/>
      <c r="AX434" s="145"/>
      <c r="AY434" s="141"/>
      <c r="AZ434" s="145"/>
      <c r="BA434" s="141"/>
      <c r="BB434" s="145"/>
      <c r="BC434" s="141"/>
      <c r="BD434" s="145"/>
      <c r="BE434" s="145"/>
      <c r="BF434" s="141"/>
      <c r="BG434" s="156"/>
      <c r="BH434" s="143"/>
      <c r="BI434" s="143"/>
      <c r="BJ434" s="138"/>
      <c r="BK434" s="138"/>
      <c r="BL434" s="138"/>
      <c r="BM434" s="138"/>
      <c r="BN434" s="138"/>
      <c r="BO434" s="138"/>
      <c r="BP434" s="138"/>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4"/>
      <c r="AQ435" s="141"/>
      <c r="AR435" s="145"/>
      <c r="AS435" s="141"/>
      <c r="AT435" s="153"/>
      <c r="AU435" s="145"/>
      <c r="AV435" s="141"/>
      <c r="AW435" s="140"/>
      <c r="AX435" s="145"/>
      <c r="AY435" s="141"/>
      <c r="AZ435" s="145"/>
      <c r="BA435" s="141"/>
      <c r="BB435" s="145"/>
      <c r="BC435" s="141"/>
      <c r="BD435" s="145"/>
      <c r="BE435" s="145"/>
      <c r="BF435" s="141"/>
      <c r="BG435" s="156"/>
      <c r="BH435" s="143"/>
      <c r="BI435" s="143"/>
      <c r="BJ435" s="138"/>
      <c r="BK435" s="138"/>
      <c r="BL435" s="138"/>
      <c r="BM435" s="138"/>
      <c r="BN435" s="138"/>
      <c r="BO435" s="138"/>
      <c r="BP435" s="138"/>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4"/>
      <c r="AQ436" s="141"/>
      <c r="AR436" s="145"/>
      <c r="AS436" s="141"/>
      <c r="AT436" s="153"/>
      <c r="AU436" s="145"/>
      <c r="AV436" s="141"/>
      <c r="AW436" s="140"/>
      <c r="AX436" s="145"/>
      <c r="AY436" s="141"/>
      <c r="AZ436" s="145"/>
      <c r="BA436" s="141"/>
      <c r="BB436" s="145"/>
      <c r="BC436" s="141"/>
      <c r="BD436" s="145"/>
      <c r="BE436" s="145"/>
      <c r="BF436" s="141"/>
      <c r="BG436" s="156"/>
      <c r="BH436" s="143"/>
      <c r="BI436" s="143"/>
      <c r="BJ436" s="138"/>
      <c r="BK436" s="138"/>
      <c r="BL436" s="138"/>
      <c r="BM436" s="138"/>
      <c r="BN436" s="138"/>
      <c r="BO436" s="138"/>
      <c r="BP436" s="138"/>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4"/>
      <c r="AQ437" s="141"/>
      <c r="AR437" s="145"/>
      <c r="AS437" s="141"/>
      <c r="AT437" s="153"/>
      <c r="AU437" s="145"/>
      <c r="AV437" s="141"/>
      <c r="AW437" s="140"/>
      <c r="AX437" s="145"/>
      <c r="AY437" s="141"/>
      <c r="AZ437" s="145"/>
      <c r="BA437" s="141"/>
      <c r="BB437" s="145"/>
      <c r="BC437" s="141"/>
      <c r="BD437" s="145"/>
      <c r="BE437" s="145"/>
      <c r="BF437" s="141"/>
      <c r="BG437" s="156"/>
      <c r="BH437" s="143"/>
      <c r="BI437" s="143"/>
      <c r="BJ437" s="138"/>
      <c r="BK437" s="138"/>
      <c r="BL437" s="138"/>
      <c r="BM437" s="138"/>
      <c r="BN437" s="138"/>
      <c r="BO437" s="138"/>
      <c r="BP437" s="138"/>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4"/>
      <c r="AQ438" s="141"/>
      <c r="AR438" s="145"/>
      <c r="AS438" s="141"/>
      <c r="AT438" s="153"/>
      <c r="AU438" s="145"/>
      <c r="AV438" s="141"/>
      <c r="AW438" s="140"/>
      <c r="AX438" s="145"/>
      <c r="AY438" s="141"/>
      <c r="AZ438" s="145"/>
      <c r="BA438" s="141"/>
      <c r="BB438" s="145"/>
      <c r="BC438" s="141"/>
      <c r="BD438" s="145"/>
      <c r="BE438" s="145"/>
      <c r="BF438" s="141"/>
      <c r="BG438" s="156"/>
      <c r="BH438" s="143"/>
      <c r="BI438" s="143"/>
      <c r="BJ438" s="138"/>
      <c r="BK438" s="138"/>
      <c r="BL438" s="138"/>
      <c r="BM438" s="138"/>
      <c r="BN438" s="138"/>
      <c r="BO438" s="138"/>
      <c r="BP438" s="138"/>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4"/>
      <c r="AQ439" s="141"/>
      <c r="AR439" s="145"/>
      <c r="AS439" s="141"/>
      <c r="AT439" s="153"/>
      <c r="AU439" s="145"/>
      <c r="AV439" s="141"/>
      <c r="AW439" s="140"/>
      <c r="AX439" s="145"/>
      <c r="AY439" s="141"/>
      <c r="AZ439" s="145"/>
      <c r="BA439" s="141"/>
      <c r="BB439" s="145"/>
      <c r="BC439" s="141"/>
      <c r="BD439" s="145"/>
      <c r="BE439" s="145"/>
      <c r="BF439" s="141"/>
      <c r="BG439" s="156"/>
      <c r="BH439" s="144"/>
      <c r="BI439" s="144"/>
      <c r="BJ439" s="139"/>
      <c r="BK439" s="139"/>
      <c r="BL439" s="139"/>
      <c r="BM439" s="139"/>
      <c r="BN439" s="139"/>
      <c r="BO439" s="139"/>
      <c r="BP439" s="139"/>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4">
        <f>IF(SUM(J440:J443)&lt;=6,SUM(J440:J443),IF(SUM(J440:J443)&gt;=6,"6",0))</f>
        <v>0</v>
      </c>
      <c r="AQ440" s="141">
        <f>IF(AP440&gt;=6,0,IF(SUM(K440:K443)&lt;=6,SUM(K440:K443),IF(SUM(K440:K443)&gt;=6,"6",0)))</f>
        <v>0</v>
      </c>
      <c r="AR440" s="145">
        <f>AP440</f>
        <v>0</v>
      </c>
      <c r="AS440" s="141">
        <f>AQ440</f>
        <v>0</v>
      </c>
      <c r="AT440" s="153">
        <f>AR440+AS440</f>
        <v>0</v>
      </c>
      <c r="AU440" s="145">
        <f>IF(AT440&lt;=6,AR440,"")</f>
        <v>0</v>
      </c>
      <c r="AV440" s="141">
        <f>IF(AT440&lt;=6,AS440,"")</f>
        <v>0</v>
      </c>
      <c r="AW440" s="140">
        <f>AT440-6</f>
        <v>-6</v>
      </c>
      <c r="AX440" s="145">
        <f>IF(AT440&gt;6,AR440,"")</f>
      </c>
      <c r="AY440" s="141">
        <f>IF(AU440&gt;6,AS440-AW440,"")</f>
      </c>
      <c r="AZ440" s="145">
        <f>IF(AR440&lt;=6,"")</f>
      </c>
      <c r="BA440" s="141">
        <f>IF(AR440&lt;=6,"")</f>
      </c>
      <c r="BB440" s="145">
        <f>IF(AX440&gt;6,AU440-6,"")</f>
        <v>-6</v>
      </c>
      <c r="BC440" s="141"/>
      <c r="BD440" s="145">
        <f>SUM(J440:J443)</f>
        <v>0</v>
      </c>
      <c r="BE440" s="145">
        <f>BD440-V440</f>
        <v>0</v>
      </c>
      <c r="BF440" s="141">
        <f>SUM(K440:K443)</f>
        <v>0</v>
      </c>
      <c r="BG440" s="156">
        <f>BF440-W440</f>
        <v>0</v>
      </c>
      <c r="BH440" s="142" t="e">
        <f>IF(#REF!="ÜCRETLİ ÖĞRT.",#REF!,0)</f>
        <v>#REF!</v>
      </c>
      <c r="BI440" s="142" t="e">
        <f>IF(#REF!="OKUL DIŞI GÖR.",#REF!,0)</f>
        <v>#REF!</v>
      </c>
      <c r="BJ440" s="137">
        <f>IF(B440="Müdür","20",IF(B440="Müdür Vekili","20",IF(B440="Müdür Başyardımcısı","20",IF(B440="Müdür Yardımcısı","18",0))))</f>
        <v>0</v>
      </c>
      <c r="BK440" s="137">
        <f>IF(B440="Müdür","20",IF(B440="Müdür Vekili","20",IF(B440="Müdür Başyardımcısı","20",IF(B440="Müdür Yardımcısı","18",0))))</f>
        <v>0</v>
      </c>
      <c r="BL440" s="137">
        <f>IF(B440="Müdür","30",IF(B440="Müdür Vekili","30",IF(B440="Müdür Başyardımcısı","30",IF(B440="Müdür Yardımcısı","18",IF(B440="Müdür Yardımcısı(Y)","22",0)))))</f>
        <v>0</v>
      </c>
      <c r="BM440" s="137">
        <f>IF(B440="Müdür","25",IF(B440="Müdür Vekili","25",IF(B440="Müdür Başyardımcısı","25",IF(B440="Müdür Yardımcısı","20",0))))</f>
        <v>0</v>
      </c>
      <c r="BN440" s="137">
        <f>IF(B440="Müdür","25",IF(B440="Müdür Vekili","25",IF(B440="Müdür Başyardımcısı","25",IF(B440="Müdür Yardımcısı","20",0))))</f>
        <v>0</v>
      </c>
      <c r="BO440" s="137">
        <f>IF(B440="Müdür","30",IF(B440="Müdür Vekili","30",IF(B440="Müdür Başyardımcısı","30",IF(B440="Müdür Yardımcısı","18",IF(B440="Müdür Yardımcısı(Y)","22",0)))))</f>
        <v>0</v>
      </c>
      <c r="BP440" s="137">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4"/>
      <c r="AQ441" s="141"/>
      <c r="AR441" s="145"/>
      <c r="AS441" s="141"/>
      <c r="AT441" s="153"/>
      <c r="AU441" s="145"/>
      <c r="AV441" s="141"/>
      <c r="AW441" s="140"/>
      <c r="AX441" s="145"/>
      <c r="AY441" s="141"/>
      <c r="AZ441" s="145"/>
      <c r="BA441" s="141"/>
      <c r="BB441" s="145"/>
      <c r="BC441" s="141"/>
      <c r="BD441" s="145"/>
      <c r="BE441" s="145"/>
      <c r="BF441" s="141"/>
      <c r="BG441" s="156"/>
      <c r="BH441" s="143"/>
      <c r="BI441" s="143"/>
      <c r="BJ441" s="138"/>
      <c r="BK441" s="138"/>
      <c r="BL441" s="138"/>
      <c r="BM441" s="138"/>
      <c r="BN441" s="138"/>
      <c r="BO441" s="138"/>
      <c r="BP441" s="138"/>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4"/>
      <c r="AQ442" s="141"/>
      <c r="AR442" s="145"/>
      <c r="AS442" s="141"/>
      <c r="AT442" s="153"/>
      <c r="AU442" s="145"/>
      <c r="AV442" s="141"/>
      <c r="AW442" s="140"/>
      <c r="AX442" s="145"/>
      <c r="AY442" s="141"/>
      <c r="AZ442" s="145"/>
      <c r="BA442" s="141"/>
      <c r="BB442" s="145"/>
      <c r="BC442" s="141"/>
      <c r="BD442" s="145"/>
      <c r="BE442" s="145"/>
      <c r="BF442" s="141"/>
      <c r="BG442" s="156"/>
      <c r="BH442" s="143"/>
      <c r="BI442" s="143"/>
      <c r="BJ442" s="138"/>
      <c r="BK442" s="138"/>
      <c r="BL442" s="138"/>
      <c r="BM442" s="138"/>
      <c r="BN442" s="138"/>
      <c r="BO442" s="138"/>
      <c r="BP442" s="138"/>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4"/>
      <c r="AQ443" s="141"/>
      <c r="AR443" s="145"/>
      <c r="AS443" s="141"/>
      <c r="AT443" s="153"/>
      <c r="AU443" s="145"/>
      <c r="AV443" s="141"/>
      <c r="AW443" s="140"/>
      <c r="AX443" s="145"/>
      <c r="AY443" s="141"/>
      <c r="AZ443" s="145"/>
      <c r="BA443" s="141"/>
      <c r="BB443" s="145"/>
      <c r="BC443" s="141"/>
      <c r="BD443" s="145"/>
      <c r="BE443" s="145"/>
      <c r="BF443" s="141"/>
      <c r="BG443" s="156"/>
      <c r="BH443" s="143"/>
      <c r="BI443" s="143"/>
      <c r="BJ443" s="138"/>
      <c r="BK443" s="138"/>
      <c r="BL443" s="138"/>
      <c r="BM443" s="138"/>
      <c r="BN443" s="138"/>
      <c r="BO443" s="138"/>
      <c r="BP443" s="138"/>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4"/>
      <c r="AQ444" s="141"/>
      <c r="AR444" s="145"/>
      <c r="AS444" s="141"/>
      <c r="AT444" s="153"/>
      <c r="AU444" s="145"/>
      <c r="AV444" s="141"/>
      <c r="AW444" s="140"/>
      <c r="AX444" s="145"/>
      <c r="AY444" s="141"/>
      <c r="AZ444" s="145"/>
      <c r="BA444" s="141"/>
      <c r="BB444" s="145"/>
      <c r="BC444" s="141"/>
      <c r="BD444" s="145"/>
      <c r="BE444" s="145"/>
      <c r="BF444" s="141"/>
      <c r="BG444" s="156"/>
      <c r="BH444" s="143"/>
      <c r="BI444" s="143"/>
      <c r="BJ444" s="138"/>
      <c r="BK444" s="138"/>
      <c r="BL444" s="138"/>
      <c r="BM444" s="138"/>
      <c r="BN444" s="138"/>
      <c r="BO444" s="138"/>
      <c r="BP444" s="138"/>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4"/>
      <c r="AQ445" s="141"/>
      <c r="AR445" s="145"/>
      <c r="AS445" s="141"/>
      <c r="AT445" s="153"/>
      <c r="AU445" s="145"/>
      <c r="AV445" s="141"/>
      <c r="AW445" s="140"/>
      <c r="AX445" s="145"/>
      <c r="AY445" s="141"/>
      <c r="AZ445" s="145"/>
      <c r="BA445" s="141"/>
      <c r="BB445" s="145"/>
      <c r="BC445" s="141"/>
      <c r="BD445" s="145"/>
      <c r="BE445" s="145"/>
      <c r="BF445" s="141"/>
      <c r="BG445" s="156"/>
      <c r="BH445" s="143"/>
      <c r="BI445" s="143"/>
      <c r="BJ445" s="138"/>
      <c r="BK445" s="138"/>
      <c r="BL445" s="138"/>
      <c r="BM445" s="138"/>
      <c r="BN445" s="138"/>
      <c r="BO445" s="138"/>
      <c r="BP445" s="138"/>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4"/>
      <c r="AQ446" s="141"/>
      <c r="AR446" s="145"/>
      <c r="AS446" s="141"/>
      <c r="AT446" s="153"/>
      <c r="AU446" s="145"/>
      <c r="AV446" s="141"/>
      <c r="AW446" s="140"/>
      <c r="AX446" s="145"/>
      <c r="AY446" s="141"/>
      <c r="AZ446" s="145"/>
      <c r="BA446" s="141"/>
      <c r="BB446" s="145"/>
      <c r="BC446" s="141"/>
      <c r="BD446" s="145"/>
      <c r="BE446" s="145"/>
      <c r="BF446" s="141"/>
      <c r="BG446" s="156"/>
      <c r="BH446" s="144"/>
      <c r="BI446" s="144"/>
      <c r="BJ446" s="139"/>
      <c r="BK446" s="139"/>
      <c r="BL446" s="139"/>
      <c r="BM446" s="139"/>
      <c r="BN446" s="139"/>
      <c r="BO446" s="139"/>
      <c r="BP446" s="139"/>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4">
        <f>IF(SUM(J447:J450)&lt;=6,SUM(J447:J450),IF(SUM(J447:J450)&gt;=6,"6",0))</f>
        <v>0</v>
      </c>
      <c r="AQ447" s="141">
        <f>IF(AP447&gt;=6,0,IF(SUM(K447:K450)&lt;=6,SUM(K447:K450),IF(SUM(K447:K450)&gt;=6,"6",0)))</f>
        <v>0</v>
      </c>
      <c r="AR447" s="145">
        <f>AP447</f>
        <v>0</v>
      </c>
      <c r="AS447" s="141">
        <f>AQ447</f>
        <v>0</v>
      </c>
      <c r="AT447" s="153">
        <f>AR447+AS447</f>
        <v>0</v>
      </c>
      <c r="AU447" s="145">
        <f>IF(AT447&lt;=6,AR447,"")</f>
        <v>0</v>
      </c>
      <c r="AV447" s="141">
        <f>IF(AT447&lt;=6,AS447,"")</f>
        <v>0</v>
      </c>
      <c r="AW447" s="140">
        <f>AT447-6</f>
        <v>-6</v>
      </c>
      <c r="AX447" s="145">
        <f>IF(AT447&gt;6,AR447,"")</f>
      </c>
      <c r="AY447" s="141">
        <f>IF(AU447&gt;6,AS447-AW447,"")</f>
      </c>
      <c r="AZ447" s="145">
        <f>IF(AR447&lt;=6,"")</f>
      </c>
      <c r="BA447" s="141">
        <f>IF(AR447&lt;=6,"")</f>
      </c>
      <c r="BB447" s="145">
        <f>IF(AX447&gt;6,AU447-6,"")</f>
        <v>-6</v>
      </c>
      <c r="BC447" s="141"/>
      <c r="BD447" s="145">
        <f>SUM(J447:J450)</f>
        <v>0</v>
      </c>
      <c r="BE447" s="145">
        <f>BD447-V447</f>
        <v>0</v>
      </c>
      <c r="BF447" s="141">
        <f>SUM(K447:K450)</f>
        <v>0</v>
      </c>
      <c r="BG447" s="156">
        <f>BF447-W447</f>
        <v>0</v>
      </c>
      <c r="BH447" s="142" t="e">
        <f>IF(#REF!="ÜCRETLİ ÖĞRT.",#REF!,0)</f>
        <v>#REF!</v>
      </c>
      <c r="BI447" s="142" t="e">
        <f>IF(#REF!="OKUL DIŞI GÖR.",#REF!,0)</f>
        <v>#REF!</v>
      </c>
      <c r="BJ447" s="137">
        <f>IF(B447="Müdür","20",IF(B447="Müdür Vekili","20",IF(B447="Müdür Başyardımcısı","20",IF(B447="Müdür Yardımcısı","18",0))))</f>
        <v>0</v>
      </c>
      <c r="BK447" s="137">
        <f>IF(B447="Müdür","20",IF(B447="Müdür Vekili","20",IF(B447="Müdür Başyardımcısı","20",IF(B447="Müdür Yardımcısı","18",0))))</f>
        <v>0</v>
      </c>
      <c r="BL447" s="137">
        <f>IF(B447="Müdür","30",IF(B447="Müdür Vekili","30",IF(B447="Müdür Başyardımcısı","30",IF(B447="Müdür Yardımcısı","18",IF(B447="Müdür Yardımcısı(Y)","22",0)))))</f>
        <v>0</v>
      </c>
      <c r="BM447" s="137">
        <f>IF(B447="Müdür","25",IF(B447="Müdür Vekili","25",IF(B447="Müdür Başyardımcısı","25",IF(B447="Müdür Yardımcısı","20",0))))</f>
        <v>0</v>
      </c>
      <c r="BN447" s="137">
        <f>IF(B447="Müdür","25",IF(B447="Müdür Vekili","25",IF(B447="Müdür Başyardımcısı","25",IF(B447="Müdür Yardımcısı","20",0))))</f>
        <v>0</v>
      </c>
      <c r="BO447" s="137">
        <f>IF(B447="Müdür","30",IF(B447="Müdür Vekili","30",IF(B447="Müdür Başyardımcısı","30",IF(B447="Müdür Yardımcısı","18",IF(B447="Müdür Yardımcısı(Y)","22",0)))))</f>
        <v>0</v>
      </c>
      <c r="BP447" s="137">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4"/>
      <c r="AQ448" s="141"/>
      <c r="AR448" s="145"/>
      <c r="AS448" s="141"/>
      <c r="AT448" s="153"/>
      <c r="AU448" s="145"/>
      <c r="AV448" s="141"/>
      <c r="AW448" s="140"/>
      <c r="AX448" s="145"/>
      <c r="AY448" s="141"/>
      <c r="AZ448" s="145"/>
      <c r="BA448" s="141"/>
      <c r="BB448" s="145"/>
      <c r="BC448" s="141"/>
      <c r="BD448" s="145"/>
      <c r="BE448" s="145"/>
      <c r="BF448" s="141"/>
      <c r="BG448" s="156"/>
      <c r="BH448" s="143"/>
      <c r="BI448" s="143"/>
      <c r="BJ448" s="138"/>
      <c r="BK448" s="138"/>
      <c r="BL448" s="138"/>
      <c r="BM448" s="138"/>
      <c r="BN448" s="138"/>
      <c r="BO448" s="138"/>
      <c r="BP448" s="138"/>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4"/>
      <c r="AQ449" s="141"/>
      <c r="AR449" s="145"/>
      <c r="AS449" s="141"/>
      <c r="AT449" s="153"/>
      <c r="AU449" s="145"/>
      <c r="AV449" s="141"/>
      <c r="AW449" s="140"/>
      <c r="AX449" s="145"/>
      <c r="AY449" s="141"/>
      <c r="AZ449" s="145"/>
      <c r="BA449" s="141"/>
      <c r="BB449" s="145"/>
      <c r="BC449" s="141"/>
      <c r="BD449" s="145"/>
      <c r="BE449" s="145"/>
      <c r="BF449" s="141"/>
      <c r="BG449" s="156"/>
      <c r="BH449" s="143"/>
      <c r="BI449" s="143"/>
      <c r="BJ449" s="138"/>
      <c r="BK449" s="138"/>
      <c r="BL449" s="138"/>
      <c r="BM449" s="138"/>
      <c r="BN449" s="138"/>
      <c r="BO449" s="138"/>
      <c r="BP449" s="138"/>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4"/>
      <c r="AQ450" s="141"/>
      <c r="AR450" s="145"/>
      <c r="AS450" s="141"/>
      <c r="AT450" s="153"/>
      <c r="AU450" s="145"/>
      <c r="AV450" s="141"/>
      <c r="AW450" s="140"/>
      <c r="AX450" s="145"/>
      <c r="AY450" s="141"/>
      <c r="AZ450" s="145"/>
      <c r="BA450" s="141"/>
      <c r="BB450" s="145"/>
      <c r="BC450" s="141"/>
      <c r="BD450" s="145"/>
      <c r="BE450" s="145"/>
      <c r="BF450" s="141"/>
      <c r="BG450" s="156"/>
      <c r="BH450" s="143"/>
      <c r="BI450" s="143"/>
      <c r="BJ450" s="138"/>
      <c r="BK450" s="138"/>
      <c r="BL450" s="138"/>
      <c r="BM450" s="138"/>
      <c r="BN450" s="138"/>
      <c r="BO450" s="138"/>
      <c r="BP450" s="138"/>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4"/>
      <c r="AQ451" s="141"/>
      <c r="AR451" s="145"/>
      <c r="AS451" s="141"/>
      <c r="AT451" s="153"/>
      <c r="AU451" s="145"/>
      <c r="AV451" s="141"/>
      <c r="AW451" s="140"/>
      <c r="AX451" s="145"/>
      <c r="AY451" s="141"/>
      <c r="AZ451" s="145"/>
      <c r="BA451" s="141"/>
      <c r="BB451" s="145"/>
      <c r="BC451" s="141"/>
      <c r="BD451" s="145"/>
      <c r="BE451" s="145"/>
      <c r="BF451" s="141"/>
      <c r="BG451" s="156"/>
      <c r="BH451" s="143"/>
      <c r="BI451" s="143"/>
      <c r="BJ451" s="138"/>
      <c r="BK451" s="138"/>
      <c r="BL451" s="138"/>
      <c r="BM451" s="138"/>
      <c r="BN451" s="138"/>
      <c r="BO451" s="138"/>
      <c r="BP451" s="138"/>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4"/>
      <c r="AQ452" s="141"/>
      <c r="AR452" s="145"/>
      <c r="AS452" s="141"/>
      <c r="AT452" s="153"/>
      <c r="AU452" s="145"/>
      <c r="AV452" s="141"/>
      <c r="AW452" s="140"/>
      <c r="AX452" s="145"/>
      <c r="AY452" s="141"/>
      <c r="AZ452" s="145"/>
      <c r="BA452" s="141"/>
      <c r="BB452" s="145"/>
      <c r="BC452" s="141"/>
      <c r="BD452" s="145"/>
      <c r="BE452" s="145"/>
      <c r="BF452" s="141"/>
      <c r="BG452" s="156"/>
      <c r="BH452" s="143"/>
      <c r="BI452" s="143"/>
      <c r="BJ452" s="138"/>
      <c r="BK452" s="138"/>
      <c r="BL452" s="138"/>
      <c r="BM452" s="138"/>
      <c r="BN452" s="138"/>
      <c r="BO452" s="138"/>
      <c r="BP452" s="138"/>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4"/>
      <c r="AQ453" s="141"/>
      <c r="AR453" s="145"/>
      <c r="AS453" s="141"/>
      <c r="AT453" s="153"/>
      <c r="AU453" s="145"/>
      <c r="AV453" s="141"/>
      <c r="AW453" s="140"/>
      <c r="AX453" s="145"/>
      <c r="AY453" s="141"/>
      <c r="AZ453" s="145"/>
      <c r="BA453" s="141"/>
      <c r="BB453" s="145"/>
      <c r="BC453" s="141"/>
      <c r="BD453" s="145"/>
      <c r="BE453" s="145"/>
      <c r="BF453" s="141"/>
      <c r="BG453" s="156"/>
      <c r="BH453" s="144"/>
      <c r="BI453" s="144"/>
      <c r="BJ453" s="139"/>
      <c r="BK453" s="139"/>
      <c r="BL453" s="139"/>
      <c r="BM453" s="139"/>
      <c r="BN453" s="139"/>
      <c r="BO453" s="139"/>
      <c r="BP453" s="139"/>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9"/>
      <c r="D455" s="12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8"/>
      <c r="D457" s="128"/>
      <c r="E457" s="30"/>
      <c r="F457" s="62"/>
      <c r="G457" s="62"/>
      <c r="H457" s="117"/>
      <c r="I457" s="31"/>
      <c r="J457" s="63"/>
      <c r="K457" s="62"/>
      <c r="L457" s="84"/>
      <c r="M457" s="84"/>
      <c r="N457" s="99"/>
      <c r="O457" s="99"/>
      <c r="P457" s="84"/>
      <c r="Q457" s="103"/>
      <c r="R457" s="99"/>
      <c r="S457" s="103"/>
      <c r="T457" s="99"/>
      <c r="U457" s="155"/>
      <c r="V457" s="93"/>
      <c r="W457" s="106"/>
      <c r="X457" s="93"/>
      <c r="Y457" s="106"/>
      <c r="Z457" s="84"/>
      <c r="AA457" s="99"/>
      <c r="AB457" s="99"/>
      <c r="AC457" s="103"/>
      <c r="AD457" s="99"/>
      <c r="AE457" s="84"/>
      <c r="AF457" s="84"/>
      <c r="AG457" s="103"/>
      <c r="AH457" s="79"/>
      <c r="AI457" s="79"/>
      <c r="AJ457" s="100"/>
      <c r="AK457" s="99"/>
      <c r="AL457" s="103"/>
      <c r="AM457" s="131"/>
      <c r="AN457" s="130"/>
      <c r="AO457" s="32"/>
      <c r="AP457" s="154">
        <f>IF(SUM(J457:J460)&lt;=6,SUM(J457:J460),IF(SUM(J457:J460)&gt;=6,"6",0))</f>
        <v>0</v>
      </c>
      <c r="AQ457" s="141">
        <f>IF(AP457&gt;=6,0,IF(SUM(K457:K460)&lt;=6,SUM(K457:K460),IF(SUM(K457:K460)&gt;=6,"6",0)))</f>
        <v>0</v>
      </c>
      <c r="AR457" s="145">
        <f>AP457</f>
        <v>0</v>
      </c>
      <c r="AS457" s="141">
        <f>AQ457</f>
        <v>0</v>
      </c>
      <c r="AT457" s="153">
        <f>AR457+AS457</f>
        <v>0</v>
      </c>
      <c r="AU457" s="145">
        <f>IF(AT457&lt;=6,AR457,"")</f>
        <v>0</v>
      </c>
      <c r="AV457" s="141">
        <f>IF(AT457&lt;=6,AS457,"")</f>
        <v>0</v>
      </c>
      <c r="AW457" s="140">
        <f>AT457-6</f>
        <v>-6</v>
      </c>
      <c r="AX457" s="145">
        <f>IF(AT457&gt;6,AR457,"")</f>
      </c>
      <c r="AY457" s="141">
        <f>IF(AU457&gt;6,AS457-AW457,"")</f>
      </c>
      <c r="AZ457" s="145">
        <f>IF(AR457&lt;=6,"")</f>
      </c>
      <c r="BA457" s="141">
        <f>IF(AR457&lt;=6,"")</f>
      </c>
      <c r="BB457" s="145">
        <f>IF(AX457&gt;6,AU457-6,"")</f>
        <v>-6</v>
      </c>
      <c r="BC457" s="141"/>
      <c r="BD457" s="145">
        <f>SUM(J457:J460)</f>
        <v>0</v>
      </c>
      <c r="BE457" s="145">
        <f>BD457-V457</f>
        <v>0</v>
      </c>
      <c r="BF457" s="141">
        <f>SUM(K457:K460)</f>
        <v>0</v>
      </c>
      <c r="BG457" s="156">
        <f>BF457-W457</f>
        <v>0</v>
      </c>
      <c r="BH457" s="142" t="e">
        <f>IF(#REF!="ÜCRETLİ ÖĞRT.",#REF!,0)</f>
        <v>#REF!</v>
      </c>
      <c r="BI457" s="142" t="e">
        <f>IF(#REF!="OKUL DIŞI GÖR.",#REF!,0)</f>
        <v>#REF!</v>
      </c>
      <c r="BJ457" s="137">
        <f>IF(B457="Müdür","20",IF(B457="Müdür Vekili","20",IF(B457="Müdür Başyardımcısı","20",IF(B457="Müdür Yardımcısı","18",0))))</f>
        <v>0</v>
      </c>
      <c r="BK457" s="137">
        <f>IF(B457="Müdür","20",IF(B457="Müdür Vekili","20",IF(B457="Müdür Başyardımcısı","20",IF(B457="Müdür Yardımcısı","18",0))))</f>
        <v>0</v>
      </c>
      <c r="BL457" s="137">
        <f>IF(B457="Müdür","30",IF(B457="Müdür Vekili","30",IF(B457="Müdür Başyardımcısı","30",IF(B457="Müdür Yardımcısı","18",IF(B457="Müdür Yardımcısı(Y)","22",0)))))</f>
        <v>0</v>
      </c>
      <c r="BM457" s="137">
        <f>IF(B457="Müdür","25",IF(B457="Müdür Vekili","25",IF(B457="Müdür Başyardımcısı","25",IF(B457="Müdür Yardımcısı","20",0))))</f>
        <v>0</v>
      </c>
      <c r="BN457" s="137">
        <f>IF(B457="Müdür","25",IF(B457="Müdür Vekili","25",IF(B457="Müdür Başyardımcısı","25",IF(B457="Müdür Yardımcısı","20",0))))</f>
        <v>0</v>
      </c>
      <c r="BO457" s="137">
        <f>IF(B457="Müdür","30",IF(B457="Müdür Vekili","30",IF(B457="Müdür Başyardımcısı","30",IF(B457="Müdür Yardımcısı","18",IF(B457="Müdür Yardımcısı(Y)","22",0)))))</f>
        <v>0</v>
      </c>
      <c r="BP457" s="137">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4"/>
      <c r="AQ458" s="141"/>
      <c r="AR458" s="145"/>
      <c r="AS458" s="141"/>
      <c r="AT458" s="153"/>
      <c r="AU458" s="145"/>
      <c r="AV458" s="141"/>
      <c r="AW458" s="140"/>
      <c r="AX458" s="145"/>
      <c r="AY458" s="141"/>
      <c r="AZ458" s="145"/>
      <c r="BA458" s="141"/>
      <c r="BB458" s="145"/>
      <c r="BC458" s="141"/>
      <c r="BD458" s="145"/>
      <c r="BE458" s="145"/>
      <c r="BF458" s="141"/>
      <c r="BG458" s="156"/>
      <c r="BH458" s="143"/>
      <c r="BI458" s="143"/>
      <c r="BJ458" s="138"/>
      <c r="BK458" s="138"/>
      <c r="BL458" s="138"/>
      <c r="BM458" s="138"/>
      <c r="BN458" s="138"/>
      <c r="BO458" s="138"/>
      <c r="BP458" s="138"/>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4"/>
      <c r="AQ459" s="141"/>
      <c r="AR459" s="145"/>
      <c r="AS459" s="141"/>
      <c r="AT459" s="153"/>
      <c r="AU459" s="145"/>
      <c r="AV459" s="141"/>
      <c r="AW459" s="140"/>
      <c r="AX459" s="145"/>
      <c r="AY459" s="141"/>
      <c r="AZ459" s="145"/>
      <c r="BA459" s="141"/>
      <c r="BB459" s="145"/>
      <c r="BC459" s="141"/>
      <c r="BD459" s="145"/>
      <c r="BE459" s="145"/>
      <c r="BF459" s="141"/>
      <c r="BG459" s="156"/>
      <c r="BH459" s="143"/>
      <c r="BI459" s="143"/>
      <c r="BJ459" s="138"/>
      <c r="BK459" s="138"/>
      <c r="BL459" s="138"/>
      <c r="BM459" s="138"/>
      <c r="BN459" s="138"/>
      <c r="BO459" s="138"/>
      <c r="BP459" s="138"/>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4"/>
      <c r="AQ460" s="141"/>
      <c r="AR460" s="145"/>
      <c r="AS460" s="141"/>
      <c r="AT460" s="153"/>
      <c r="AU460" s="145"/>
      <c r="AV460" s="141"/>
      <c r="AW460" s="140"/>
      <c r="AX460" s="145"/>
      <c r="AY460" s="141"/>
      <c r="AZ460" s="145"/>
      <c r="BA460" s="141"/>
      <c r="BB460" s="145"/>
      <c r="BC460" s="141"/>
      <c r="BD460" s="145"/>
      <c r="BE460" s="145"/>
      <c r="BF460" s="141"/>
      <c r="BG460" s="156"/>
      <c r="BH460" s="143"/>
      <c r="BI460" s="143"/>
      <c r="BJ460" s="138"/>
      <c r="BK460" s="138"/>
      <c r="BL460" s="138"/>
      <c r="BM460" s="138"/>
      <c r="BN460" s="138"/>
      <c r="BO460" s="138"/>
      <c r="BP460" s="138"/>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26"/>
      <c r="K461" s="127"/>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4"/>
      <c r="AQ461" s="141"/>
      <c r="AR461" s="145"/>
      <c r="AS461" s="141"/>
      <c r="AT461" s="153"/>
      <c r="AU461" s="145"/>
      <c r="AV461" s="141"/>
      <c r="AW461" s="140"/>
      <c r="AX461" s="145"/>
      <c r="AY461" s="141"/>
      <c r="AZ461" s="145"/>
      <c r="BA461" s="141"/>
      <c r="BB461" s="145"/>
      <c r="BC461" s="141"/>
      <c r="BD461" s="145"/>
      <c r="BE461" s="145"/>
      <c r="BF461" s="141"/>
      <c r="BG461" s="156"/>
      <c r="BH461" s="143"/>
      <c r="BI461" s="143"/>
      <c r="BJ461" s="138"/>
      <c r="BK461" s="138"/>
      <c r="BL461" s="138"/>
      <c r="BM461" s="138"/>
      <c r="BN461" s="138"/>
      <c r="BO461" s="138"/>
      <c r="BP461" s="138"/>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3"/>
      <c r="K462" s="134"/>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4"/>
      <c r="AQ462" s="141"/>
      <c r="AR462" s="145"/>
      <c r="AS462" s="141"/>
      <c r="AT462" s="153"/>
      <c r="AU462" s="145"/>
      <c r="AV462" s="141"/>
      <c r="AW462" s="140"/>
      <c r="AX462" s="145"/>
      <c r="AY462" s="141"/>
      <c r="AZ462" s="145"/>
      <c r="BA462" s="141"/>
      <c r="BB462" s="145"/>
      <c r="BC462" s="141"/>
      <c r="BD462" s="145"/>
      <c r="BE462" s="145"/>
      <c r="BF462" s="141"/>
      <c r="BG462" s="156"/>
      <c r="BH462" s="143"/>
      <c r="BI462" s="143"/>
      <c r="BJ462" s="138"/>
      <c r="BK462" s="138"/>
      <c r="BL462" s="138"/>
      <c r="BM462" s="138"/>
      <c r="BN462" s="138"/>
      <c r="BO462" s="138"/>
      <c r="BP462" s="138"/>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5"/>
      <c r="K463" s="136"/>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4"/>
      <c r="AQ463" s="141"/>
      <c r="AR463" s="145"/>
      <c r="AS463" s="141"/>
      <c r="AT463" s="153"/>
      <c r="AU463" s="145"/>
      <c r="AV463" s="141"/>
      <c r="AW463" s="140"/>
      <c r="AX463" s="145"/>
      <c r="AY463" s="141"/>
      <c r="AZ463" s="145"/>
      <c r="BA463" s="141"/>
      <c r="BB463" s="145"/>
      <c r="BC463" s="141"/>
      <c r="BD463" s="145"/>
      <c r="BE463" s="145"/>
      <c r="BF463" s="141"/>
      <c r="BG463" s="156"/>
      <c r="BH463" s="144"/>
      <c r="BI463" s="144"/>
      <c r="BJ463" s="139"/>
      <c r="BK463" s="139"/>
      <c r="BL463" s="139"/>
      <c r="BM463" s="139"/>
      <c r="BN463" s="139"/>
      <c r="BO463" s="139"/>
      <c r="BP463" s="139"/>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4">
        <f>IF(SUM(J492:J495)&lt;=6,SUM(J492:J495),IF(SUM(J492:J495)&gt;=6,"6",0))</f>
        <v>0</v>
      </c>
      <c r="AQ492" s="141">
        <f>IF(AP492&gt;=6,0,IF(SUM(K492:K495)&lt;=6,SUM(K492:K495),IF(SUM(K492:K495)&gt;=6,"6",0)))</f>
        <v>0</v>
      </c>
      <c r="AR492" s="145">
        <f>AP492</f>
        <v>0</v>
      </c>
      <c r="AS492" s="141">
        <f>AQ492</f>
        <v>0</v>
      </c>
      <c r="AT492" s="153">
        <f>AR492+AS492</f>
        <v>0</v>
      </c>
      <c r="AU492" s="145">
        <f>IF(AT492&lt;=6,AR492,"")</f>
        <v>0</v>
      </c>
      <c r="AV492" s="141">
        <f>IF(AT492&lt;=6,AS492,"")</f>
        <v>0</v>
      </c>
      <c r="AW492" s="140">
        <f>AT492-6</f>
        <v>-6</v>
      </c>
      <c r="AX492" s="145">
        <f>IF(AT492&gt;6,AR492,"")</f>
      </c>
      <c r="AY492" s="141">
        <f>IF(AU492&gt;6,AS492-AW492,"")</f>
      </c>
      <c r="AZ492" s="145">
        <f>IF(AR492&lt;=6,"")</f>
      </c>
      <c r="BA492" s="141">
        <f>IF(AR492&lt;=6,"")</f>
      </c>
      <c r="BB492" s="145">
        <f>IF(AX492&gt;6,AU492-6,"")</f>
        <v>-6</v>
      </c>
      <c r="BC492" s="141"/>
      <c r="BD492" s="145">
        <f>SUM(J492:J495)</f>
        <v>0</v>
      </c>
      <c r="BE492" s="145">
        <f>BD492-V492</f>
        <v>0</v>
      </c>
      <c r="BF492" s="141">
        <f>SUM(K492:K495)</f>
        <v>0</v>
      </c>
      <c r="BG492" s="156">
        <f>BF492-W492</f>
        <v>0</v>
      </c>
      <c r="BH492" s="142" t="e">
        <f>IF(#REF!="ÜCRETLİ ÖĞRT.",#REF!,0)</f>
        <v>#REF!</v>
      </c>
      <c r="BI492" s="142" t="e">
        <f>IF(#REF!="OKUL DIŞI GÖR.",#REF!,0)</f>
        <v>#REF!</v>
      </c>
      <c r="BJ492" s="137">
        <f>IF(B492="Müdür","20",IF(B492="Müdür Vekili","20",IF(B492="Müdür Başyardımcısı","20",IF(B492="Müdür Yardımcısı","18",0))))</f>
        <v>0</v>
      </c>
      <c r="BK492" s="137">
        <f>IF(B492="Müdür","20",IF(B492="Müdür Vekili","20",IF(B492="Müdür Başyardımcısı","20",IF(B492="Müdür Yardımcısı","18",0))))</f>
        <v>0</v>
      </c>
      <c r="BL492" s="137">
        <f>IF(B492="Müdür","30",IF(B492="Müdür Vekili","30",IF(B492="Müdür Başyardımcısı","30",IF(B492="Müdür Yardımcısı","18",IF(B492="Müdür Yardımcısı(Y)","22",0)))))</f>
        <v>0</v>
      </c>
      <c r="BM492" s="137">
        <f>IF(B492="Müdür","25",IF(B492="Müdür Vekili","25",IF(B492="Müdür Başyardımcısı","25",IF(B492="Müdür Yardımcısı","20",0))))</f>
        <v>0</v>
      </c>
      <c r="BN492" s="137">
        <f>IF(B492="Müdür","25",IF(B492="Müdür Vekili","25",IF(B492="Müdür Başyardımcısı","25",IF(B492="Müdür Yardımcısı","20",0))))</f>
        <v>0</v>
      </c>
      <c r="BO492" s="137">
        <f>IF(B492="Müdür","30",IF(B492="Müdür Vekili","30",IF(B492="Müdür Başyardımcısı","30",IF(B492="Müdür Yardımcısı","18",IF(B492="Müdür Yardımcısı(Y)","22",0)))))</f>
        <v>0</v>
      </c>
      <c r="BP492" s="137">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4"/>
      <c r="AQ493" s="141"/>
      <c r="AR493" s="145"/>
      <c r="AS493" s="141"/>
      <c r="AT493" s="153"/>
      <c r="AU493" s="145"/>
      <c r="AV493" s="141"/>
      <c r="AW493" s="140"/>
      <c r="AX493" s="145"/>
      <c r="AY493" s="141"/>
      <c r="AZ493" s="145"/>
      <c r="BA493" s="141"/>
      <c r="BB493" s="145"/>
      <c r="BC493" s="141"/>
      <c r="BD493" s="145"/>
      <c r="BE493" s="145"/>
      <c r="BF493" s="141"/>
      <c r="BG493" s="156"/>
      <c r="BH493" s="143"/>
      <c r="BI493" s="143"/>
      <c r="BJ493" s="138"/>
      <c r="BK493" s="138"/>
      <c r="BL493" s="138"/>
      <c r="BM493" s="138"/>
      <c r="BN493" s="138"/>
      <c r="BO493" s="138"/>
      <c r="BP493" s="138"/>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4"/>
      <c r="AQ494" s="141"/>
      <c r="AR494" s="145"/>
      <c r="AS494" s="141"/>
      <c r="AT494" s="153"/>
      <c r="AU494" s="145"/>
      <c r="AV494" s="141"/>
      <c r="AW494" s="140"/>
      <c r="AX494" s="145"/>
      <c r="AY494" s="141"/>
      <c r="AZ494" s="145"/>
      <c r="BA494" s="141"/>
      <c r="BB494" s="145"/>
      <c r="BC494" s="141"/>
      <c r="BD494" s="145"/>
      <c r="BE494" s="145"/>
      <c r="BF494" s="141"/>
      <c r="BG494" s="156"/>
      <c r="BH494" s="143"/>
      <c r="BI494" s="143"/>
      <c r="BJ494" s="138"/>
      <c r="BK494" s="138"/>
      <c r="BL494" s="138"/>
      <c r="BM494" s="138"/>
      <c r="BN494" s="138"/>
      <c r="BO494" s="138"/>
      <c r="BP494" s="138"/>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4"/>
      <c r="AQ495" s="141"/>
      <c r="AR495" s="145"/>
      <c r="AS495" s="141"/>
      <c r="AT495" s="153"/>
      <c r="AU495" s="145"/>
      <c r="AV495" s="141"/>
      <c r="AW495" s="140"/>
      <c r="AX495" s="145"/>
      <c r="AY495" s="141"/>
      <c r="AZ495" s="145"/>
      <c r="BA495" s="141"/>
      <c r="BB495" s="145"/>
      <c r="BC495" s="141"/>
      <c r="BD495" s="145"/>
      <c r="BE495" s="145"/>
      <c r="BF495" s="141"/>
      <c r="BG495" s="156"/>
      <c r="BH495" s="143"/>
      <c r="BI495" s="143"/>
      <c r="BJ495" s="138"/>
      <c r="BK495" s="138"/>
      <c r="BL495" s="138"/>
      <c r="BM495" s="138"/>
      <c r="BN495" s="138"/>
      <c r="BO495" s="138"/>
      <c r="BP495" s="138"/>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4"/>
      <c r="AQ496" s="141"/>
      <c r="AR496" s="145"/>
      <c r="AS496" s="141"/>
      <c r="AT496" s="153"/>
      <c r="AU496" s="145"/>
      <c r="AV496" s="141"/>
      <c r="AW496" s="140"/>
      <c r="AX496" s="145"/>
      <c r="AY496" s="141"/>
      <c r="AZ496" s="145"/>
      <c r="BA496" s="141"/>
      <c r="BB496" s="145"/>
      <c r="BC496" s="141"/>
      <c r="BD496" s="145"/>
      <c r="BE496" s="145"/>
      <c r="BF496" s="141"/>
      <c r="BG496" s="156"/>
      <c r="BH496" s="143"/>
      <c r="BI496" s="143"/>
      <c r="BJ496" s="138"/>
      <c r="BK496" s="138"/>
      <c r="BL496" s="138"/>
      <c r="BM496" s="138"/>
      <c r="BN496" s="138"/>
      <c r="BO496" s="138"/>
      <c r="BP496" s="138"/>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4"/>
      <c r="AQ497" s="141"/>
      <c r="AR497" s="145"/>
      <c r="AS497" s="141"/>
      <c r="AT497" s="153"/>
      <c r="AU497" s="145"/>
      <c r="AV497" s="141"/>
      <c r="AW497" s="140"/>
      <c r="AX497" s="145"/>
      <c r="AY497" s="141"/>
      <c r="AZ497" s="145"/>
      <c r="BA497" s="141"/>
      <c r="BB497" s="145"/>
      <c r="BC497" s="141"/>
      <c r="BD497" s="145"/>
      <c r="BE497" s="145"/>
      <c r="BF497" s="141"/>
      <c r="BG497" s="156"/>
      <c r="BH497" s="143"/>
      <c r="BI497" s="143"/>
      <c r="BJ497" s="138"/>
      <c r="BK497" s="138"/>
      <c r="BL497" s="138"/>
      <c r="BM497" s="138"/>
      <c r="BN497" s="138"/>
      <c r="BO497" s="138"/>
      <c r="BP497" s="138"/>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4"/>
      <c r="AQ498" s="141"/>
      <c r="AR498" s="145"/>
      <c r="AS498" s="141"/>
      <c r="AT498" s="153"/>
      <c r="AU498" s="145"/>
      <c r="AV498" s="141"/>
      <c r="AW498" s="140"/>
      <c r="AX498" s="145"/>
      <c r="AY498" s="141"/>
      <c r="AZ498" s="145"/>
      <c r="BA498" s="141"/>
      <c r="BB498" s="145"/>
      <c r="BC498" s="141"/>
      <c r="BD498" s="145"/>
      <c r="BE498" s="145"/>
      <c r="BF498" s="141"/>
      <c r="BG498" s="156"/>
      <c r="BH498" s="144"/>
      <c r="BI498" s="144"/>
      <c r="BJ498" s="139"/>
      <c r="BK498" s="139"/>
      <c r="BL498" s="139"/>
      <c r="BM498" s="139"/>
      <c r="BN498" s="139"/>
      <c r="BO498" s="139"/>
      <c r="BP498" s="139"/>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4">
        <f>IF(SUM(J499:J502)&lt;=6,SUM(J499:J502),IF(SUM(J499:J502)&gt;=6,"6",0))</f>
        <v>0</v>
      </c>
      <c r="AQ499" s="141">
        <f>IF(AP499&gt;=6,0,IF(SUM(K499:K502)&lt;=6,SUM(K499:K502),IF(SUM(K499:K502)&gt;=6,"6",0)))</f>
        <v>0</v>
      </c>
      <c r="AR499" s="145">
        <f>AP499</f>
        <v>0</v>
      </c>
      <c r="AS499" s="141">
        <f>AQ499</f>
        <v>0</v>
      </c>
      <c r="AT499" s="153">
        <f>AR499+AS499</f>
        <v>0</v>
      </c>
      <c r="AU499" s="145">
        <f>IF(AT499&lt;=6,AR499,"")</f>
        <v>0</v>
      </c>
      <c r="AV499" s="141">
        <f>IF(AT499&lt;=6,AS499,"")</f>
        <v>0</v>
      </c>
      <c r="AW499" s="140">
        <f>AT499-6</f>
        <v>-6</v>
      </c>
      <c r="AX499" s="145">
        <f>IF(AT499&gt;6,AR499,"")</f>
      </c>
      <c r="AY499" s="141">
        <f>IF(AU499&gt;6,AS499-AW499,"")</f>
      </c>
      <c r="AZ499" s="145">
        <f>IF(AR499&lt;=6,"")</f>
      </c>
      <c r="BA499" s="141">
        <f>IF(AR499&lt;=6,"")</f>
      </c>
      <c r="BB499" s="145">
        <f>IF(AX499&gt;6,AU499-6,"")</f>
        <v>-6</v>
      </c>
      <c r="BC499" s="141"/>
      <c r="BD499" s="145">
        <f>SUM(J499:J502)</f>
        <v>0</v>
      </c>
      <c r="BE499" s="145">
        <f>BD499-V499</f>
        <v>0</v>
      </c>
      <c r="BF499" s="141">
        <f>SUM(K499:K502)</f>
        <v>0</v>
      </c>
      <c r="BG499" s="156">
        <f>BF499-W499</f>
        <v>0</v>
      </c>
      <c r="BH499" s="142" t="e">
        <f>IF(#REF!="ÜCRETLİ ÖĞRT.",#REF!,0)</f>
        <v>#REF!</v>
      </c>
      <c r="BI499" s="142" t="e">
        <f>IF(#REF!="OKUL DIŞI GÖR.",#REF!,0)</f>
        <v>#REF!</v>
      </c>
      <c r="BJ499" s="137">
        <f>IF(B499="Müdür","20",IF(B499="Müdür Vekili","20",IF(B499="Müdür Başyardımcısı","20",IF(B499="Müdür Yardımcısı","18",0))))</f>
        <v>0</v>
      </c>
      <c r="BK499" s="137">
        <f>IF(B499="Müdür","20",IF(B499="Müdür Vekili","20",IF(B499="Müdür Başyardımcısı","20",IF(B499="Müdür Yardımcısı","18",0))))</f>
        <v>0</v>
      </c>
      <c r="BL499" s="137">
        <f>IF(B499="Müdür","30",IF(B499="Müdür Vekili","30",IF(B499="Müdür Başyardımcısı","30",IF(B499="Müdür Yardımcısı","18",IF(B499="Müdür Yardımcısı(Y)","22",0)))))</f>
        <v>0</v>
      </c>
      <c r="BM499" s="137">
        <f>IF(B499="Müdür","25",IF(B499="Müdür Vekili","25",IF(B499="Müdür Başyardımcısı","25",IF(B499="Müdür Yardımcısı","20",0))))</f>
        <v>0</v>
      </c>
      <c r="BN499" s="137">
        <f>IF(B499="Müdür","25",IF(B499="Müdür Vekili","25",IF(B499="Müdür Başyardımcısı","25",IF(B499="Müdür Yardımcısı","20",0))))</f>
        <v>0</v>
      </c>
      <c r="BO499" s="137">
        <f>IF(B499="Müdür","30",IF(B499="Müdür Vekili","30",IF(B499="Müdür Başyardımcısı","30",IF(B499="Müdür Yardımcısı","18",IF(B499="Müdür Yardımcısı(Y)","22",0)))))</f>
        <v>0</v>
      </c>
      <c r="BP499" s="137">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4"/>
      <c r="AQ500" s="141"/>
      <c r="AR500" s="145"/>
      <c r="AS500" s="141"/>
      <c r="AT500" s="153"/>
      <c r="AU500" s="145"/>
      <c r="AV500" s="141"/>
      <c r="AW500" s="140"/>
      <c r="AX500" s="145"/>
      <c r="AY500" s="141"/>
      <c r="AZ500" s="145"/>
      <c r="BA500" s="141"/>
      <c r="BB500" s="145"/>
      <c r="BC500" s="141"/>
      <c r="BD500" s="145"/>
      <c r="BE500" s="145"/>
      <c r="BF500" s="141"/>
      <c r="BG500" s="156"/>
      <c r="BH500" s="143"/>
      <c r="BI500" s="143"/>
      <c r="BJ500" s="138"/>
      <c r="BK500" s="138"/>
      <c r="BL500" s="138"/>
      <c r="BM500" s="138"/>
      <c r="BN500" s="138"/>
      <c r="BO500" s="138"/>
      <c r="BP500" s="138"/>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4"/>
      <c r="AQ501" s="141"/>
      <c r="AR501" s="145"/>
      <c r="AS501" s="141"/>
      <c r="AT501" s="153"/>
      <c r="AU501" s="145"/>
      <c r="AV501" s="141"/>
      <c r="AW501" s="140"/>
      <c r="AX501" s="145"/>
      <c r="AY501" s="141"/>
      <c r="AZ501" s="145"/>
      <c r="BA501" s="141"/>
      <c r="BB501" s="145"/>
      <c r="BC501" s="141"/>
      <c r="BD501" s="145"/>
      <c r="BE501" s="145"/>
      <c r="BF501" s="141"/>
      <c r="BG501" s="156"/>
      <c r="BH501" s="143"/>
      <c r="BI501" s="143"/>
      <c r="BJ501" s="138"/>
      <c r="BK501" s="138"/>
      <c r="BL501" s="138"/>
      <c r="BM501" s="138"/>
      <c r="BN501" s="138"/>
      <c r="BO501" s="138"/>
      <c r="BP501" s="138"/>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4"/>
      <c r="AQ502" s="141"/>
      <c r="AR502" s="145"/>
      <c r="AS502" s="141"/>
      <c r="AT502" s="153"/>
      <c r="AU502" s="145"/>
      <c r="AV502" s="141"/>
      <c r="AW502" s="140"/>
      <c r="AX502" s="145"/>
      <c r="AY502" s="141"/>
      <c r="AZ502" s="145"/>
      <c r="BA502" s="141"/>
      <c r="BB502" s="145"/>
      <c r="BC502" s="141"/>
      <c r="BD502" s="145"/>
      <c r="BE502" s="145"/>
      <c r="BF502" s="141"/>
      <c r="BG502" s="156"/>
      <c r="BH502" s="143"/>
      <c r="BI502" s="143"/>
      <c r="BJ502" s="138"/>
      <c r="BK502" s="138"/>
      <c r="BL502" s="138"/>
      <c r="BM502" s="138"/>
      <c r="BN502" s="138"/>
      <c r="BO502" s="138"/>
      <c r="BP502" s="138"/>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4"/>
      <c r="AQ503" s="141"/>
      <c r="AR503" s="145"/>
      <c r="AS503" s="141"/>
      <c r="AT503" s="153"/>
      <c r="AU503" s="145"/>
      <c r="AV503" s="141"/>
      <c r="AW503" s="140"/>
      <c r="AX503" s="145"/>
      <c r="AY503" s="141"/>
      <c r="AZ503" s="145"/>
      <c r="BA503" s="141"/>
      <c r="BB503" s="145"/>
      <c r="BC503" s="141"/>
      <c r="BD503" s="145"/>
      <c r="BE503" s="145"/>
      <c r="BF503" s="141"/>
      <c r="BG503" s="156"/>
      <c r="BH503" s="143"/>
      <c r="BI503" s="143"/>
      <c r="BJ503" s="138"/>
      <c r="BK503" s="138"/>
      <c r="BL503" s="138"/>
      <c r="BM503" s="138"/>
      <c r="BN503" s="138"/>
      <c r="BO503" s="138"/>
      <c r="BP503" s="138"/>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4"/>
      <c r="AQ504" s="141"/>
      <c r="AR504" s="145"/>
      <c r="AS504" s="141"/>
      <c r="AT504" s="153"/>
      <c r="AU504" s="145"/>
      <c r="AV504" s="141"/>
      <c r="AW504" s="140"/>
      <c r="AX504" s="145"/>
      <c r="AY504" s="141"/>
      <c r="AZ504" s="145"/>
      <c r="BA504" s="141"/>
      <c r="BB504" s="145"/>
      <c r="BC504" s="141"/>
      <c r="BD504" s="145"/>
      <c r="BE504" s="145"/>
      <c r="BF504" s="141"/>
      <c r="BG504" s="156"/>
      <c r="BH504" s="143"/>
      <c r="BI504" s="143"/>
      <c r="BJ504" s="138"/>
      <c r="BK504" s="138"/>
      <c r="BL504" s="138"/>
      <c r="BM504" s="138"/>
      <c r="BN504" s="138"/>
      <c r="BO504" s="138"/>
      <c r="BP504" s="138"/>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4"/>
      <c r="AQ505" s="141"/>
      <c r="AR505" s="145"/>
      <c r="AS505" s="141"/>
      <c r="AT505" s="153"/>
      <c r="AU505" s="145"/>
      <c r="AV505" s="141"/>
      <c r="AW505" s="140"/>
      <c r="AX505" s="145"/>
      <c r="AY505" s="141"/>
      <c r="AZ505" s="145"/>
      <c r="BA505" s="141"/>
      <c r="BB505" s="145"/>
      <c r="BC505" s="141"/>
      <c r="BD505" s="145"/>
      <c r="BE505" s="145"/>
      <c r="BF505" s="141"/>
      <c r="BG505" s="156"/>
      <c r="BH505" s="144"/>
      <c r="BI505" s="144"/>
      <c r="BJ505" s="139"/>
      <c r="BK505" s="139"/>
      <c r="BL505" s="139"/>
      <c r="BM505" s="139"/>
      <c r="BN505" s="139"/>
      <c r="BO505" s="139"/>
      <c r="BP505" s="139"/>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4">
        <f>IF(SUM(J506:J509)&lt;=6,SUM(J506:J509),IF(SUM(J506:J509)&gt;=6,"6",0))</f>
        <v>0</v>
      </c>
      <c r="AQ506" s="141">
        <f>IF(AP506&gt;=6,0,IF(SUM(K506:K509)&lt;=6,SUM(K506:K509),IF(SUM(K506:K509)&gt;=6,"6",0)))</f>
        <v>0</v>
      </c>
      <c r="AR506" s="145">
        <f>AP506</f>
        <v>0</v>
      </c>
      <c r="AS506" s="141">
        <f>AQ506</f>
        <v>0</v>
      </c>
      <c r="AT506" s="153">
        <f>AR506+AS506</f>
        <v>0</v>
      </c>
      <c r="AU506" s="145">
        <f>IF(AT506&lt;=6,AR506,"")</f>
        <v>0</v>
      </c>
      <c r="AV506" s="141">
        <f>IF(AT506&lt;=6,AS506,"")</f>
        <v>0</v>
      </c>
      <c r="AW506" s="140">
        <f>AT506-6</f>
        <v>-6</v>
      </c>
      <c r="AX506" s="145">
        <f>IF(AT506&gt;6,AR506,"")</f>
      </c>
      <c r="AY506" s="141">
        <f>IF(AU506&gt;6,AS506-AW506,"")</f>
      </c>
      <c r="AZ506" s="145">
        <f>IF(AR506&lt;=6,"")</f>
      </c>
      <c r="BA506" s="141">
        <f>IF(AR506&lt;=6,"")</f>
      </c>
      <c r="BB506" s="145">
        <f>IF(AX506&gt;6,AU506-6,"")</f>
        <v>-6</v>
      </c>
      <c r="BC506" s="141"/>
      <c r="BD506" s="145">
        <f>SUM(J506:J509)</f>
        <v>0</v>
      </c>
      <c r="BE506" s="145">
        <f>BD506-V506</f>
        <v>0</v>
      </c>
      <c r="BF506" s="141">
        <f>SUM(K506:K509)</f>
        <v>0</v>
      </c>
      <c r="BG506" s="156">
        <f>BF506-W506</f>
        <v>0</v>
      </c>
      <c r="BH506" s="142" t="e">
        <f>IF(#REF!="ÜCRETLİ ÖĞRT.",#REF!,0)</f>
        <v>#REF!</v>
      </c>
      <c r="BI506" s="142" t="e">
        <f>IF(#REF!="OKUL DIŞI GÖR.",#REF!,0)</f>
        <v>#REF!</v>
      </c>
      <c r="BJ506" s="137">
        <f>IF(B506="Müdür","20",IF(B506="Müdür Vekili","20",IF(B506="Müdür Başyardımcısı","20",IF(B506="Müdür Yardımcısı","18",0))))</f>
        <v>0</v>
      </c>
      <c r="BK506" s="137">
        <f>IF(B506="Müdür","20",IF(B506="Müdür Vekili","20",IF(B506="Müdür Başyardımcısı","20",IF(B506="Müdür Yardımcısı","18",0))))</f>
        <v>0</v>
      </c>
      <c r="BL506" s="137">
        <f>IF(B506="Müdür","30",IF(B506="Müdür Vekili","30",IF(B506="Müdür Başyardımcısı","30",IF(B506="Müdür Yardımcısı","18",IF(B506="Müdür Yardımcısı(Y)","22",0)))))</f>
        <v>0</v>
      </c>
      <c r="BM506" s="137">
        <f>IF(B506="Müdür","25",IF(B506="Müdür Vekili","25",IF(B506="Müdür Başyardımcısı","25",IF(B506="Müdür Yardımcısı","20",0))))</f>
        <v>0</v>
      </c>
      <c r="BN506" s="137">
        <f>IF(B506="Müdür","25",IF(B506="Müdür Vekili","25",IF(B506="Müdür Başyardımcısı","25",IF(B506="Müdür Yardımcısı","20",0))))</f>
        <v>0</v>
      </c>
      <c r="BO506" s="137">
        <f>IF(B506="Müdür","30",IF(B506="Müdür Vekili","30",IF(B506="Müdür Başyardımcısı","30",IF(B506="Müdür Yardımcısı","18",IF(B506="Müdür Yardımcısı(Y)","22",0)))))</f>
        <v>0</v>
      </c>
      <c r="BP506" s="137">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4"/>
      <c r="AQ507" s="141"/>
      <c r="AR507" s="145"/>
      <c r="AS507" s="141"/>
      <c r="AT507" s="153"/>
      <c r="AU507" s="145"/>
      <c r="AV507" s="141"/>
      <c r="AW507" s="140"/>
      <c r="AX507" s="145"/>
      <c r="AY507" s="141"/>
      <c r="AZ507" s="145"/>
      <c r="BA507" s="141"/>
      <c r="BB507" s="145"/>
      <c r="BC507" s="141"/>
      <c r="BD507" s="145"/>
      <c r="BE507" s="145"/>
      <c r="BF507" s="141"/>
      <c r="BG507" s="156"/>
      <c r="BH507" s="143"/>
      <c r="BI507" s="143"/>
      <c r="BJ507" s="138"/>
      <c r="BK507" s="138"/>
      <c r="BL507" s="138"/>
      <c r="BM507" s="138"/>
      <c r="BN507" s="138"/>
      <c r="BO507" s="138"/>
      <c r="BP507" s="138"/>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4"/>
      <c r="AQ508" s="141"/>
      <c r="AR508" s="145"/>
      <c r="AS508" s="141"/>
      <c r="AT508" s="153"/>
      <c r="AU508" s="145"/>
      <c r="AV508" s="141"/>
      <c r="AW508" s="140"/>
      <c r="AX508" s="145"/>
      <c r="AY508" s="141"/>
      <c r="AZ508" s="145"/>
      <c r="BA508" s="141"/>
      <c r="BB508" s="145"/>
      <c r="BC508" s="141"/>
      <c r="BD508" s="145"/>
      <c r="BE508" s="145"/>
      <c r="BF508" s="141"/>
      <c r="BG508" s="156"/>
      <c r="BH508" s="143"/>
      <c r="BI508" s="143"/>
      <c r="BJ508" s="138"/>
      <c r="BK508" s="138"/>
      <c r="BL508" s="138"/>
      <c r="BM508" s="138"/>
      <c r="BN508" s="138"/>
      <c r="BO508" s="138"/>
      <c r="BP508" s="138"/>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4"/>
      <c r="AQ509" s="141"/>
      <c r="AR509" s="145"/>
      <c r="AS509" s="141"/>
      <c r="AT509" s="153"/>
      <c r="AU509" s="145"/>
      <c r="AV509" s="141"/>
      <c r="AW509" s="140"/>
      <c r="AX509" s="145"/>
      <c r="AY509" s="141"/>
      <c r="AZ509" s="145"/>
      <c r="BA509" s="141"/>
      <c r="BB509" s="145"/>
      <c r="BC509" s="141"/>
      <c r="BD509" s="145"/>
      <c r="BE509" s="145"/>
      <c r="BF509" s="141"/>
      <c r="BG509" s="156"/>
      <c r="BH509" s="143"/>
      <c r="BI509" s="143"/>
      <c r="BJ509" s="138"/>
      <c r="BK509" s="138"/>
      <c r="BL509" s="138"/>
      <c r="BM509" s="138"/>
      <c r="BN509" s="138"/>
      <c r="BO509" s="138"/>
      <c r="BP509" s="138"/>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4"/>
      <c r="AQ510" s="141"/>
      <c r="AR510" s="145"/>
      <c r="AS510" s="141"/>
      <c r="AT510" s="153"/>
      <c r="AU510" s="145"/>
      <c r="AV510" s="141"/>
      <c r="AW510" s="140"/>
      <c r="AX510" s="145"/>
      <c r="AY510" s="141"/>
      <c r="AZ510" s="145"/>
      <c r="BA510" s="141"/>
      <c r="BB510" s="145"/>
      <c r="BC510" s="141"/>
      <c r="BD510" s="145"/>
      <c r="BE510" s="145"/>
      <c r="BF510" s="141"/>
      <c r="BG510" s="156"/>
      <c r="BH510" s="143"/>
      <c r="BI510" s="143"/>
      <c r="BJ510" s="138"/>
      <c r="BK510" s="138"/>
      <c r="BL510" s="138"/>
      <c r="BM510" s="138"/>
      <c r="BN510" s="138"/>
      <c r="BO510" s="138"/>
      <c r="BP510" s="138"/>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4"/>
      <c r="AQ511" s="141"/>
      <c r="AR511" s="145"/>
      <c r="AS511" s="141"/>
      <c r="AT511" s="153"/>
      <c r="AU511" s="145"/>
      <c r="AV511" s="141"/>
      <c r="AW511" s="140"/>
      <c r="AX511" s="145"/>
      <c r="AY511" s="141"/>
      <c r="AZ511" s="145"/>
      <c r="BA511" s="141"/>
      <c r="BB511" s="145"/>
      <c r="BC511" s="141"/>
      <c r="BD511" s="145"/>
      <c r="BE511" s="145"/>
      <c r="BF511" s="141"/>
      <c r="BG511" s="156"/>
      <c r="BH511" s="143"/>
      <c r="BI511" s="143"/>
      <c r="BJ511" s="138"/>
      <c r="BK511" s="138"/>
      <c r="BL511" s="138"/>
      <c r="BM511" s="138"/>
      <c r="BN511" s="138"/>
      <c r="BO511" s="138"/>
      <c r="BP511" s="138"/>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4"/>
      <c r="AQ512" s="141"/>
      <c r="AR512" s="145"/>
      <c r="AS512" s="141"/>
      <c r="AT512" s="153"/>
      <c r="AU512" s="145"/>
      <c r="AV512" s="141"/>
      <c r="AW512" s="140"/>
      <c r="AX512" s="145"/>
      <c r="AY512" s="141"/>
      <c r="AZ512" s="145"/>
      <c r="BA512" s="141"/>
      <c r="BB512" s="145"/>
      <c r="BC512" s="141"/>
      <c r="BD512" s="145"/>
      <c r="BE512" s="145"/>
      <c r="BF512" s="141"/>
      <c r="BG512" s="156"/>
      <c r="BH512" s="144"/>
      <c r="BI512" s="144"/>
      <c r="BJ512" s="139"/>
      <c r="BK512" s="139"/>
      <c r="BL512" s="139"/>
      <c r="BM512" s="139"/>
      <c r="BN512" s="139"/>
      <c r="BO512" s="139"/>
      <c r="BP512" s="139"/>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4">
        <f>IF(SUM(J513:J516)&lt;=6,SUM(J513:J516),IF(SUM(J513:J516)&gt;=6,"6",0))</f>
        <v>0</v>
      </c>
      <c r="AQ513" s="141">
        <f>IF(AP513&gt;=6,0,IF(SUM(K513:K516)&lt;=6,SUM(K513:K516),IF(SUM(K513:K516)&gt;=6,"6",0)))</f>
        <v>0</v>
      </c>
      <c r="AR513" s="145">
        <f>AP513</f>
        <v>0</v>
      </c>
      <c r="AS513" s="141">
        <f>AQ513</f>
        <v>0</v>
      </c>
      <c r="AT513" s="153">
        <f>AR513+AS513</f>
        <v>0</v>
      </c>
      <c r="AU513" s="145">
        <f>IF(AT513&lt;=6,AR513,"")</f>
        <v>0</v>
      </c>
      <c r="AV513" s="141">
        <f>IF(AT513&lt;=6,AS513,"")</f>
        <v>0</v>
      </c>
      <c r="AW513" s="140">
        <f>AT513-6</f>
        <v>-6</v>
      </c>
      <c r="AX513" s="145">
        <f>IF(AT513&gt;6,AR513,"")</f>
      </c>
      <c r="AY513" s="141">
        <f>IF(AU513&gt;6,AS513-AW513,"")</f>
      </c>
      <c r="AZ513" s="145">
        <f>IF(AR513&lt;=6,"")</f>
      </c>
      <c r="BA513" s="141">
        <f>IF(AR513&lt;=6,"")</f>
      </c>
      <c r="BB513" s="145">
        <f>IF(AX513&gt;6,AU513-6,"")</f>
        <v>-6</v>
      </c>
      <c r="BC513" s="141"/>
      <c r="BD513" s="145">
        <f>SUM(J513:J516)</f>
        <v>0</v>
      </c>
      <c r="BE513" s="145">
        <f>BD513-V513</f>
        <v>0</v>
      </c>
      <c r="BF513" s="141">
        <f>SUM(K513:K516)</f>
        <v>0</v>
      </c>
      <c r="BG513" s="156">
        <f>BF513-W513</f>
        <v>0</v>
      </c>
      <c r="BH513" s="142" t="e">
        <f>IF(#REF!="ÜCRETLİ ÖĞRT.",#REF!,0)</f>
        <v>#REF!</v>
      </c>
      <c r="BI513" s="142" t="e">
        <f>IF(#REF!="OKUL DIŞI GÖR.",#REF!,0)</f>
        <v>#REF!</v>
      </c>
      <c r="BJ513" s="137">
        <f>IF(B513="Müdür","20",IF(B513="Müdür Vekili","20",IF(B513="Müdür Başyardımcısı","20",IF(B513="Müdür Yardımcısı","18",0))))</f>
        <v>0</v>
      </c>
      <c r="BK513" s="137">
        <f>IF(B513="Müdür","20",IF(B513="Müdür Vekili","20",IF(B513="Müdür Başyardımcısı","20",IF(B513="Müdür Yardımcısı","18",0))))</f>
        <v>0</v>
      </c>
      <c r="BL513" s="137">
        <f>IF(B513="Müdür","30",IF(B513="Müdür Vekili","30",IF(B513="Müdür Başyardımcısı","30",IF(B513="Müdür Yardımcısı","18",IF(B513="Müdür Yardımcısı(Y)","22",0)))))</f>
        <v>0</v>
      </c>
      <c r="BM513" s="137">
        <f>IF(B513="Müdür","25",IF(B513="Müdür Vekili","25",IF(B513="Müdür Başyardımcısı","25",IF(B513="Müdür Yardımcısı","20",0))))</f>
        <v>0</v>
      </c>
      <c r="BN513" s="137">
        <f>IF(B513="Müdür","25",IF(B513="Müdür Vekili","25",IF(B513="Müdür Başyardımcısı","25",IF(B513="Müdür Yardımcısı","20",0))))</f>
        <v>0</v>
      </c>
      <c r="BO513" s="137">
        <f>IF(B513="Müdür","30",IF(B513="Müdür Vekili","30",IF(B513="Müdür Başyardımcısı","30",IF(B513="Müdür Yardımcısı","18",IF(B513="Müdür Yardımcısı(Y)","22",0)))))</f>
        <v>0</v>
      </c>
      <c r="BP513" s="137">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4"/>
      <c r="AQ514" s="141"/>
      <c r="AR514" s="145"/>
      <c r="AS514" s="141"/>
      <c r="AT514" s="153"/>
      <c r="AU514" s="145"/>
      <c r="AV514" s="141"/>
      <c r="AW514" s="140"/>
      <c r="AX514" s="145"/>
      <c r="AY514" s="141"/>
      <c r="AZ514" s="145"/>
      <c r="BA514" s="141"/>
      <c r="BB514" s="145"/>
      <c r="BC514" s="141"/>
      <c r="BD514" s="145"/>
      <c r="BE514" s="145"/>
      <c r="BF514" s="141"/>
      <c r="BG514" s="156"/>
      <c r="BH514" s="143"/>
      <c r="BI514" s="143"/>
      <c r="BJ514" s="138"/>
      <c r="BK514" s="138"/>
      <c r="BL514" s="138"/>
      <c r="BM514" s="138"/>
      <c r="BN514" s="138"/>
      <c r="BO514" s="138"/>
      <c r="BP514" s="138"/>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4"/>
      <c r="AQ515" s="141"/>
      <c r="AR515" s="145"/>
      <c r="AS515" s="141"/>
      <c r="AT515" s="153"/>
      <c r="AU515" s="145"/>
      <c r="AV515" s="141"/>
      <c r="AW515" s="140"/>
      <c r="AX515" s="145"/>
      <c r="AY515" s="141"/>
      <c r="AZ515" s="145"/>
      <c r="BA515" s="141"/>
      <c r="BB515" s="145"/>
      <c r="BC515" s="141"/>
      <c r="BD515" s="145"/>
      <c r="BE515" s="145"/>
      <c r="BF515" s="141"/>
      <c r="BG515" s="156"/>
      <c r="BH515" s="143"/>
      <c r="BI515" s="143"/>
      <c r="BJ515" s="138"/>
      <c r="BK515" s="138"/>
      <c r="BL515" s="138"/>
      <c r="BM515" s="138"/>
      <c r="BN515" s="138"/>
      <c r="BO515" s="138"/>
      <c r="BP515" s="138"/>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4"/>
      <c r="AQ516" s="141"/>
      <c r="AR516" s="145"/>
      <c r="AS516" s="141"/>
      <c r="AT516" s="153"/>
      <c r="AU516" s="145"/>
      <c r="AV516" s="141"/>
      <c r="AW516" s="140"/>
      <c r="AX516" s="145"/>
      <c r="AY516" s="141"/>
      <c r="AZ516" s="145"/>
      <c r="BA516" s="141"/>
      <c r="BB516" s="145"/>
      <c r="BC516" s="141"/>
      <c r="BD516" s="145"/>
      <c r="BE516" s="145"/>
      <c r="BF516" s="141"/>
      <c r="BG516" s="156"/>
      <c r="BH516" s="143"/>
      <c r="BI516" s="143"/>
      <c r="BJ516" s="138"/>
      <c r="BK516" s="138"/>
      <c r="BL516" s="138"/>
      <c r="BM516" s="138"/>
      <c r="BN516" s="138"/>
      <c r="BO516" s="138"/>
      <c r="BP516" s="138"/>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4"/>
      <c r="AQ517" s="141"/>
      <c r="AR517" s="145"/>
      <c r="AS517" s="141"/>
      <c r="AT517" s="153"/>
      <c r="AU517" s="145"/>
      <c r="AV517" s="141"/>
      <c r="AW517" s="140"/>
      <c r="AX517" s="145"/>
      <c r="AY517" s="141"/>
      <c r="AZ517" s="145"/>
      <c r="BA517" s="141"/>
      <c r="BB517" s="145"/>
      <c r="BC517" s="141"/>
      <c r="BD517" s="145"/>
      <c r="BE517" s="145"/>
      <c r="BF517" s="141"/>
      <c r="BG517" s="156"/>
      <c r="BH517" s="143"/>
      <c r="BI517" s="143"/>
      <c r="BJ517" s="138"/>
      <c r="BK517" s="138"/>
      <c r="BL517" s="138"/>
      <c r="BM517" s="138"/>
      <c r="BN517" s="138"/>
      <c r="BO517" s="138"/>
      <c r="BP517" s="138"/>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4"/>
      <c r="AQ518" s="141"/>
      <c r="AR518" s="145"/>
      <c r="AS518" s="141"/>
      <c r="AT518" s="153"/>
      <c r="AU518" s="145"/>
      <c r="AV518" s="141"/>
      <c r="AW518" s="140"/>
      <c r="AX518" s="145"/>
      <c r="AY518" s="141"/>
      <c r="AZ518" s="145"/>
      <c r="BA518" s="141"/>
      <c r="BB518" s="145"/>
      <c r="BC518" s="141"/>
      <c r="BD518" s="145"/>
      <c r="BE518" s="145"/>
      <c r="BF518" s="141"/>
      <c r="BG518" s="156"/>
      <c r="BH518" s="143"/>
      <c r="BI518" s="143"/>
      <c r="BJ518" s="138"/>
      <c r="BK518" s="138"/>
      <c r="BL518" s="138"/>
      <c r="BM518" s="138"/>
      <c r="BN518" s="138"/>
      <c r="BO518" s="138"/>
      <c r="BP518" s="138"/>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4"/>
      <c r="AQ519" s="141"/>
      <c r="AR519" s="145"/>
      <c r="AS519" s="141"/>
      <c r="AT519" s="153"/>
      <c r="AU519" s="145"/>
      <c r="AV519" s="141"/>
      <c r="AW519" s="140"/>
      <c r="AX519" s="145"/>
      <c r="AY519" s="141"/>
      <c r="AZ519" s="145"/>
      <c r="BA519" s="141"/>
      <c r="BB519" s="145"/>
      <c r="BC519" s="141"/>
      <c r="BD519" s="145"/>
      <c r="BE519" s="145"/>
      <c r="BF519" s="141"/>
      <c r="BG519" s="156"/>
      <c r="BH519" s="144"/>
      <c r="BI519" s="144"/>
      <c r="BJ519" s="139"/>
      <c r="BK519" s="139"/>
      <c r="BL519" s="139"/>
      <c r="BM519" s="139"/>
      <c r="BN519" s="139"/>
      <c r="BO519" s="139"/>
      <c r="BP519" s="139"/>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4">
        <f>IF(SUM(J520:J523)&lt;=6,SUM(J520:J523),IF(SUM(J520:J523)&gt;=6,"6",0))</f>
        <v>0</v>
      </c>
      <c r="AQ520" s="141">
        <f>IF(AP520&gt;=6,0,IF(SUM(K520:K523)&lt;=6,SUM(K520:K523),IF(SUM(K520:K523)&gt;=6,"6",0)))</f>
        <v>0</v>
      </c>
      <c r="AR520" s="145">
        <f>AP520</f>
        <v>0</v>
      </c>
      <c r="AS520" s="141">
        <f>AQ520</f>
        <v>0</v>
      </c>
      <c r="AT520" s="153">
        <f>AR520+AS520</f>
        <v>0</v>
      </c>
      <c r="AU520" s="145">
        <f>IF(AT520&lt;=6,AR520,"")</f>
        <v>0</v>
      </c>
      <c r="AV520" s="141">
        <f>IF(AT520&lt;=6,AS520,"")</f>
        <v>0</v>
      </c>
      <c r="AW520" s="140">
        <f>AT520-6</f>
        <v>-6</v>
      </c>
      <c r="AX520" s="145">
        <f>IF(AT520&gt;6,AR520,"")</f>
      </c>
      <c r="AY520" s="141">
        <f>IF(AU520&gt;6,AS520-AW520,"")</f>
      </c>
      <c r="AZ520" s="145">
        <f>IF(AR520&lt;=6,"")</f>
      </c>
      <c r="BA520" s="141">
        <f>IF(AR520&lt;=6,"")</f>
      </c>
      <c r="BB520" s="145">
        <f>IF(AX520&gt;6,AU520-6,"")</f>
        <v>-6</v>
      </c>
      <c r="BC520" s="141"/>
      <c r="BD520" s="145">
        <f>SUM(J520:J523)</f>
        <v>0</v>
      </c>
      <c r="BE520" s="145">
        <f>BD520-V520</f>
        <v>0</v>
      </c>
      <c r="BF520" s="141">
        <f>SUM(K520:K523)</f>
        <v>0</v>
      </c>
      <c r="BG520" s="156">
        <f>BF520-W520</f>
        <v>0</v>
      </c>
      <c r="BH520" s="142" t="e">
        <f>IF(#REF!="ÜCRETLİ ÖĞRT.",#REF!,0)</f>
        <v>#REF!</v>
      </c>
      <c r="BI520" s="142" t="e">
        <f>IF(#REF!="OKUL DIŞI GÖR.",#REF!,0)</f>
        <v>#REF!</v>
      </c>
      <c r="BJ520" s="137">
        <f>IF(B520="Müdür","20",IF(B520="Müdür Vekili","20",IF(B520="Müdür Başyardımcısı","20",IF(B520="Müdür Yardımcısı","18",0))))</f>
        <v>0</v>
      </c>
      <c r="BK520" s="137">
        <f>IF(B520="Müdür","20",IF(B520="Müdür Vekili","20",IF(B520="Müdür Başyardımcısı","20",IF(B520="Müdür Yardımcısı","18",0))))</f>
        <v>0</v>
      </c>
      <c r="BL520" s="137">
        <f>IF(B520="Müdür","30",IF(B520="Müdür Vekili","30",IF(B520="Müdür Başyardımcısı","30",IF(B520="Müdür Yardımcısı","18",IF(B520="Müdür Yardımcısı(Y)","22",0)))))</f>
        <v>0</v>
      </c>
      <c r="BM520" s="137">
        <f>IF(B520="Müdür","25",IF(B520="Müdür Vekili","25",IF(B520="Müdür Başyardımcısı","25",IF(B520="Müdür Yardımcısı","20",0))))</f>
        <v>0</v>
      </c>
      <c r="BN520" s="137">
        <f>IF(B520="Müdür","25",IF(B520="Müdür Vekili","25",IF(B520="Müdür Başyardımcısı","25",IF(B520="Müdür Yardımcısı","20",0))))</f>
        <v>0</v>
      </c>
      <c r="BO520" s="137">
        <f>IF(B520="Müdür","30",IF(B520="Müdür Vekili","30",IF(B520="Müdür Başyardımcısı","30",IF(B520="Müdür Yardımcısı","18",IF(B520="Müdür Yardımcısı(Y)","22",0)))))</f>
        <v>0</v>
      </c>
      <c r="BP520" s="137">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4"/>
      <c r="AQ521" s="141"/>
      <c r="AR521" s="145"/>
      <c r="AS521" s="141"/>
      <c r="AT521" s="153"/>
      <c r="AU521" s="145"/>
      <c r="AV521" s="141"/>
      <c r="AW521" s="140"/>
      <c r="AX521" s="145"/>
      <c r="AY521" s="141"/>
      <c r="AZ521" s="145"/>
      <c r="BA521" s="141"/>
      <c r="BB521" s="145"/>
      <c r="BC521" s="141"/>
      <c r="BD521" s="145"/>
      <c r="BE521" s="145"/>
      <c r="BF521" s="141"/>
      <c r="BG521" s="156"/>
      <c r="BH521" s="143"/>
      <c r="BI521" s="143"/>
      <c r="BJ521" s="138"/>
      <c r="BK521" s="138"/>
      <c r="BL521" s="138"/>
      <c r="BM521" s="138"/>
      <c r="BN521" s="138"/>
      <c r="BO521" s="138"/>
      <c r="BP521" s="138"/>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4"/>
      <c r="AQ522" s="141"/>
      <c r="AR522" s="145"/>
      <c r="AS522" s="141"/>
      <c r="AT522" s="153"/>
      <c r="AU522" s="145"/>
      <c r="AV522" s="141"/>
      <c r="AW522" s="140"/>
      <c r="AX522" s="145"/>
      <c r="AY522" s="141"/>
      <c r="AZ522" s="145"/>
      <c r="BA522" s="141"/>
      <c r="BB522" s="145"/>
      <c r="BC522" s="141"/>
      <c r="BD522" s="145"/>
      <c r="BE522" s="145"/>
      <c r="BF522" s="141"/>
      <c r="BG522" s="156"/>
      <c r="BH522" s="143"/>
      <c r="BI522" s="143"/>
      <c r="BJ522" s="138"/>
      <c r="BK522" s="138"/>
      <c r="BL522" s="138"/>
      <c r="BM522" s="138"/>
      <c r="BN522" s="138"/>
      <c r="BO522" s="138"/>
      <c r="BP522" s="138"/>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4"/>
      <c r="AQ523" s="141"/>
      <c r="AR523" s="145"/>
      <c r="AS523" s="141"/>
      <c r="AT523" s="153"/>
      <c r="AU523" s="145"/>
      <c r="AV523" s="141"/>
      <c r="AW523" s="140"/>
      <c r="AX523" s="145"/>
      <c r="AY523" s="141"/>
      <c r="AZ523" s="145"/>
      <c r="BA523" s="141"/>
      <c r="BB523" s="145"/>
      <c r="BC523" s="141"/>
      <c r="BD523" s="145"/>
      <c r="BE523" s="145"/>
      <c r="BF523" s="141"/>
      <c r="BG523" s="156"/>
      <c r="BH523" s="143"/>
      <c r="BI523" s="143"/>
      <c r="BJ523" s="138"/>
      <c r="BK523" s="138"/>
      <c r="BL523" s="138"/>
      <c r="BM523" s="138"/>
      <c r="BN523" s="138"/>
      <c r="BO523" s="138"/>
      <c r="BP523" s="138"/>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4"/>
      <c r="AQ524" s="141"/>
      <c r="AR524" s="145"/>
      <c r="AS524" s="141"/>
      <c r="AT524" s="153"/>
      <c r="AU524" s="145"/>
      <c r="AV524" s="141"/>
      <c r="AW524" s="140"/>
      <c r="AX524" s="145"/>
      <c r="AY524" s="141"/>
      <c r="AZ524" s="145"/>
      <c r="BA524" s="141"/>
      <c r="BB524" s="145"/>
      <c r="BC524" s="141"/>
      <c r="BD524" s="145"/>
      <c r="BE524" s="145"/>
      <c r="BF524" s="141"/>
      <c r="BG524" s="156"/>
      <c r="BH524" s="143"/>
      <c r="BI524" s="143"/>
      <c r="BJ524" s="138"/>
      <c r="BK524" s="138"/>
      <c r="BL524" s="138"/>
      <c r="BM524" s="138"/>
      <c r="BN524" s="138"/>
      <c r="BO524" s="138"/>
      <c r="BP524" s="138"/>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4"/>
      <c r="AQ525" s="141"/>
      <c r="AR525" s="145"/>
      <c r="AS525" s="141"/>
      <c r="AT525" s="153"/>
      <c r="AU525" s="145"/>
      <c r="AV525" s="141"/>
      <c r="AW525" s="140"/>
      <c r="AX525" s="145"/>
      <c r="AY525" s="141"/>
      <c r="AZ525" s="145"/>
      <c r="BA525" s="141"/>
      <c r="BB525" s="145"/>
      <c r="BC525" s="141"/>
      <c r="BD525" s="145"/>
      <c r="BE525" s="145"/>
      <c r="BF525" s="141"/>
      <c r="BG525" s="156"/>
      <c r="BH525" s="143"/>
      <c r="BI525" s="143"/>
      <c r="BJ525" s="138"/>
      <c r="BK525" s="138"/>
      <c r="BL525" s="138"/>
      <c r="BM525" s="138"/>
      <c r="BN525" s="138"/>
      <c r="BO525" s="138"/>
      <c r="BP525" s="138"/>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4"/>
      <c r="AQ526" s="141"/>
      <c r="AR526" s="145"/>
      <c r="AS526" s="141"/>
      <c r="AT526" s="153"/>
      <c r="AU526" s="145"/>
      <c r="AV526" s="141"/>
      <c r="AW526" s="140"/>
      <c r="AX526" s="145"/>
      <c r="AY526" s="141"/>
      <c r="AZ526" s="145"/>
      <c r="BA526" s="141"/>
      <c r="BB526" s="145"/>
      <c r="BC526" s="141"/>
      <c r="BD526" s="145"/>
      <c r="BE526" s="145"/>
      <c r="BF526" s="141"/>
      <c r="BG526" s="156"/>
      <c r="BH526" s="144"/>
      <c r="BI526" s="144"/>
      <c r="BJ526" s="139"/>
      <c r="BK526" s="139"/>
      <c r="BL526" s="139"/>
      <c r="BM526" s="139"/>
      <c r="BN526" s="139"/>
      <c r="BO526" s="139"/>
      <c r="BP526" s="139"/>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4">
        <f>IF(SUM(J527:J530)&lt;=6,SUM(J527:J530),IF(SUM(J527:J530)&gt;=6,"6",0))</f>
        <v>0</v>
      </c>
      <c r="AQ527" s="141">
        <f>IF(AP527&gt;=6,0,IF(SUM(K527:K530)&lt;=6,SUM(K527:K530),IF(SUM(K527:K530)&gt;=6,"6",0)))</f>
        <v>0</v>
      </c>
      <c r="AR527" s="145">
        <f>AP527</f>
        <v>0</v>
      </c>
      <c r="AS527" s="141">
        <f>AQ527</f>
        <v>0</v>
      </c>
      <c r="AT527" s="153">
        <f>AR527+AS527</f>
        <v>0</v>
      </c>
      <c r="AU527" s="145">
        <f>IF(AT527&lt;=6,AR527,"")</f>
        <v>0</v>
      </c>
      <c r="AV527" s="141">
        <f>IF(AT527&lt;=6,AS527,"")</f>
        <v>0</v>
      </c>
      <c r="AW527" s="140">
        <f>AT527-6</f>
        <v>-6</v>
      </c>
      <c r="AX527" s="145">
        <f>IF(AT527&gt;6,AR527,"")</f>
      </c>
      <c r="AY527" s="141">
        <f>IF(AU527&gt;6,AS527-AW527,"")</f>
      </c>
      <c r="AZ527" s="145">
        <f>IF(AR527&lt;=6,"")</f>
      </c>
      <c r="BA527" s="141">
        <f>IF(AR527&lt;=6,"")</f>
      </c>
      <c r="BB527" s="145">
        <f>IF(AX527&gt;6,AU527-6,"")</f>
        <v>-6</v>
      </c>
      <c r="BC527" s="141"/>
      <c r="BD527" s="145">
        <f>SUM(J527:J530)</f>
        <v>0</v>
      </c>
      <c r="BE527" s="145">
        <f>BD527-V527</f>
        <v>0</v>
      </c>
      <c r="BF527" s="141">
        <f>SUM(K527:K530)</f>
        <v>0</v>
      </c>
      <c r="BG527" s="156">
        <f>BF527-W527</f>
        <v>0</v>
      </c>
      <c r="BH527" s="142" t="e">
        <f>IF(#REF!="ÜCRETLİ ÖĞRT.",#REF!,0)</f>
        <v>#REF!</v>
      </c>
      <c r="BI527" s="142" t="e">
        <f>IF(#REF!="OKUL DIŞI GÖR.",#REF!,0)</f>
        <v>#REF!</v>
      </c>
      <c r="BJ527" s="137">
        <f>IF(B527="Müdür","20",IF(B527="Müdür Vekili","20",IF(B527="Müdür Başyardımcısı","20",IF(B527="Müdür Yardımcısı","18",0))))</f>
        <v>0</v>
      </c>
      <c r="BK527" s="137">
        <f>IF(B527="Müdür","20",IF(B527="Müdür Vekili","20",IF(B527="Müdür Başyardımcısı","20",IF(B527="Müdür Yardımcısı","18",0))))</f>
        <v>0</v>
      </c>
      <c r="BL527" s="137">
        <f>IF(B527="Müdür","30",IF(B527="Müdür Vekili","30",IF(B527="Müdür Başyardımcısı","30",IF(B527="Müdür Yardımcısı","18",IF(B527="Müdür Yardımcısı(Y)","22",0)))))</f>
        <v>0</v>
      </c>
      <c r="BM527" s="137">
        <f>IF(B527="Müdür","25",IF(B527="Müdür Vekili","25",IF(B527="Müdür Başyardımcısı","25",IF(B527="Müdür Yardımcısı","20",0))))</f>
        <v>0</v>
      </c>
      <c r="BN527" s="137">
        <f>IF(B527="Müdür","25",IF(B527="Müdür Vekili","25",IF(B527="Müdür Başyardımcısı","25",IF(B527="Müdür Yardımcısı","20",0))))</f>
        <v>0</v>
      </c>
      <c r="BO527" s="137">
        <f>IF(B527="Müdür","30",IF(B527="Müdür Vekili","30",IF(B527="Müdür Başyardımcısı","30",IF(B527="Müdür Yardımcısı","18",IF(B527="Müdür Yardımcısı(Y)","22",0)))))</f>
        <v>0</v>
      </c>
      <c r="BP527" s="137">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4"/>
      <c r="AQ528" s="141"/>
      <c r="AR528" s="145"/>
      <c r="AS528" s="141"/>
      <c r="AT528" s="153"/>
      <c r="AU528" s="145"/>
      <c r="AV528" s="141"/>
      <c r="AW528" s="140"/>
      <c r="AX528" s="145"/>
      <c r="AY528" s="141"/>
      <c r="AZ528" s="145"/>
      <c r="BA528" s="141"/>
      <c r="BB528" s="145"/>
      <c r="BC528" s="141"/>
      <c r="BD528" s="145"/>
      <c r="BE528" s="145"/>
      <c r="BF528" s="141"/>
      <c r="BG528" s="156"/>
      <c r="BH528" s="143"/>
      <c r="BI528" s="143"/>
      <c r="BJ528" s="138"/>
      <c r="BK528" s="138"/>
      <c r="BL528" s="138"/>
      <c r="BM528" s="138"/>
      <c r="BN528" s="138"/>
      <c r="BO528" s="138"/>
      <c r="BP528" s="138"/>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4"/>
      <c r="AQ529" s="141"/>
      <c r="AR529" s="145"/>
      <c r="AS529" s="141"/>
      <c r="AT529" s="153"/>
      <c r="AU529" s="145"/>
      <c r="AV529" s="141"/>
      <c r="AW529" s="140"/>
      <c r="AX529" s="145"/>
      <c r="AY529" s="141"/>
      <c r="AZ529" s="145"/>
      <c r="BA529" s="141"/>
      <c r="BB529" s="145"/>
      <c r="BC529" s="141"/>
      <c r="BD529" s="145"/>
      <c r="BE529" s="145"/>
      <c r="BF529" s="141"/>
      <c r="BG529" s="156"/>
      <c r="BH529" s="143"/>
      <c r="BI529" s="143"/>
      <c r="BJ529" s="138"/>
      <c r="BK529" s="138"/>
      <c r="BL529" s="138"/>
      <c r="BM529" s="138"/>
      <c r="BN529" s="138"/>
      <c r="BO529" s="138"/>
      <c r="BP529" s="138"/>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4"/>
      <c r="AQ530" s="141"/>
      <c r="AR530" s="145"/>
      <c r="AS530" s="141"/>
      <c r="AT530" s="153"/>
      <c r="AU530" s="145"/>
      <c r="AV530" s="141"/>
      <c r="AW530" s="140"/>
      <c r="AX530" s="145"/>
      <c r="AY530" s="141"/>
      <c r="AZ530" s="145"/>
      <c r="BA530" s="141"/>
      <c r="BB530" s="145"/>
      <c r="BC530" s="141"/>
      <c r="BD530" s="145"/>
      <c r="BE530" s="145"/>
      <c r="BF530" s="141"/>
      <c r="BG530" s="156"/>
      <c r="BH530" s="143"/>
      <c r="BI530" s="143"/>
      <c r="BJ530" s="138"/>
      <c r="BK530" s="138"/>
      <c r="BL530" s="138"/>
      <c r="BM530" s="138"/>
      <c r="BN530" s="138"/>
      <c r="BO530" s="138"/>
      <c r="BP530" s="138"/>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4"/>
      <c r="AQ531" s="141"/>
      <c r="AR531" s="145"/>
      <c r="AS531" s="141"/>
      <c r="AT531" s="153"/>
      <c r="AU531" s="145"/>
      <c r="AV531" s="141"/>
      <c r="AW531" s="140"/>
      <c r="AX531" s="145"/>
      <c r="AY531" s="141"/>
      <c r="AZ531" s="145"/>
      <c r="BA531" s="141"/>
      <c r="BB531" s="145"/>
      <c r="BC531" s="141"/>
      <c r="BD531" s="145"/>
      <c r="BE531" s="145"/>
      <c r="BF531" s="141"/>
      <c r="BG531" s="156"/>
      <c r="BH531" s="143"/>
      <c r="BI531" s="143"/>
      <c r="BJ531" s="138"/>
      <c r="BK531" s="138"/>
      <c r="BL531" s="138"/>
      <c r="BM531" s="138"/>
      <c r="BN531" s="138"/>
      <c r="BO531" s="138"/>
      <c r="BP531" s="138"/>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4"/>
      <c r="AQ532" s="141"/>
      <c r="AR532" s="145"/>
      <c r="AS532" s="141"/>
      <c r="AT532" s="153"/>
      <c r="AU532" s="145"/>
      <c r="AV532" s="141"/>
      <c r="AW532" s="140"/>
      <c r="AX532" s="145"/>
      <c r="AY532" s="141"/>
      <c r="AZ532" s="145"/>
      <c r="BA532" s="141"/>
      <c r="BB532" s="145"/>
      <c r="BC532" s="141"/>
      <c r="BD532" s="145"/>
      <c r="BE532" s="145"/>
      <c r="BF532" s="141"/>
      <c r="BG532" s="156"/>
      <c r="BH532" s="143"/>
      <c r="BI532" s="143"/>
      <c r="BJ532" s="138"/>
      <c r="BK532" s="138"/>
      <c r="BL532" s="138"/>
      <c r="BM532" s="138"/>
      <c r="BN532" s="138"/>
      <c r="BO532" s="138"/>
      <c r="BP532" s="138"/>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4"/>
      <c r="AQ533" s="141"/>
      <c r="AR533" s="145"/>
      <c r="AS533" s="141"/>
      <c r="AT533" s="153"/>
      <c r="AU533" s="145"/>
      <c r="AV533" s="141"/>
      <c r="AW533" s="140"/>
      <c r="AX533" s="145"/>
      <c r="AY533" s="141"/>
      <c r="AZ533" s="145"/>
      <c r="BA533" s="141"/>
      <c r="BB533" s="145"/>
      <c r="BC533" s="141"/>
      <c r="BD533" s="145"/>
      <c r="BE533" s="145"/>
      <c r="BF533" s="141"/>
      <c r="BG533" s="156"/>
      <c r="BH533" s="144"/>
      <c r="BI533" s="144"/>
      <c r="BJ533" s="139"/>
      <c r="BK533" s="139"/>
      <c r="BL533" s="139"/>
      <c r="BM533" s="139"/>
      <c r="BN533" s="139"/>
      <c r="BO533" s="139"/>
      <c r="BP533" s="139"/>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4">
        <f>IF(SUM(J534:J537)&lt;=6,SUM(J534:J537),IF(SUM(J534:J537)&gt;=6,"6",0))</f>
        <v>0</v>
      </c>
      <c r="AQ534" s="141">
        <f>IF(AP534&gt;=6,0,IF(SUM(K534:K537)&lt;=6,SUM(K534:K537),IF(SUM(K534:K537)&gt;=6,"6",0)))</f>
        <v>0</v>
      </c>
      <c r="AR534" s="145">
        <f>AP534</f>
        <v>0</v>
      </c>
      <c r="AS534" s="141">
        <f>AQ534</f>
        <v>0</v>
      </c>
      <c r="AT534" s="153">
        <f>AR534+AS534</f>
        <v>0</v>
      </c>
      <c r="AU534" s="145">
        <f>IF(AT534&lt;=6,AR534,"")</f>
        <v>0</v>
      </c>
      <c r="AV534" s="141">
        <f>IF(AT534&lt;=6,AS534,"")</f>
        <v>0</v>
      </c>
      <c r="AW534" s="140">
        <f>AT534-6</f>
        <v>-6</v>
      </c>
      <c r="AX534" s="145">
        <f>IF(AT534&gt;6,AR534,"")</f>
      </c>
      <c r="AY534" s="141">
        <f>IF(AU534&gt;6,AS534-AW534,"")</f>
      </c>
      <c r="AZ534" s="145">
        <f>IF(AR534&lt;=6,"")</f>
      </c>
      <c r="BA534" s="141">
        <f>IF(AR534&lt;=6,"")</f>
      </c>
      <c r="BB534" s="145">
        <f>IF(AX534&gt;6,AU534-6,"")</f>
        <v>-6</v>
      </c>
      <c r="BC534" s="141"/>
      <c r="BD534" s="145">
        <f>SUM(J534:J537)</f>
        <v>0</v>
      </c>
      <c r="BE534" s="145">
        <f>BD534-V534</f>
        <v>0</v>
      </c>
      <c r="BF534" s="141">
        <f>SUM(K534:K537)</f>
        <v>0</v>
      </c>
      <c r="BG534" s="156">
        <f>BF534-W534</f>
        <v>0</v>
      </c>
      <c r="BH534" s="142" t="e">
        <f>IF(#REF!="ÜCRETLİ ÖĞRT.",#REF!,0)</f>
        <v>#REF!</v>
      </c>
      <c r="BI534" s="142" t="e">
        <f>IF(#REF!="OKUL DIŞI GÖR.",#REF!,0)</f>
        <v>#REF!</v>
      </c>
      <c r="BJ534" s="137">
        <f>IF(B534="Müdür","20",IF(B534="Müdür Vekili","20",IF(B534="Müdür Başyardımcısı","20",IF(B534="Müdür Yardımcısı","18",0))))</f>
        <v>0</v>
      </c>
      <c r="BK534" s="137">
        <f>IF(B534="Müdür","20",IF(B534="Müdür Vekili","20",IF(B534="Müdür Başyardımcısı","20",IF(B534="Müdür Yardımcısı","18",0))))</f>
        <v>0</v>
      </c>
      <c r="BL534" s="137">
        <f>IF(B534="Müdür","30",IF(B534="Müdür Vekili","30",IF(B534="Müdür Başyardımcısı","30",IF(B534="Müdür Yardımcısı","18",IF(B534="Müdür Yardımcısı(Y)","22",0)))))</f>
        <v>0</v>
      </c>
      <c r="BM534" s="137">
        <f>IF(B534="Müdür","25",IF(B534="Müdür Vekili","25",IF(B534="Müdür Başyardımcısı","25",IF(B534="Müdür Yardımcısı","20",0))))</f>
        <v>0</v>
      </c>
      <c r="BN534" s="137">
        <f>IF(B534="Müdür","25",IF(B534="Müdür Vekili","25",IF(B534="Müdür Başyardımcısı","25",IF(B534="Müdür Yardımcısı","20",0))))</f>
        <v>0</v>
      </c>
      <c r="BO534" s="137">
        <f>IF(B534="Müdür","30",IF(B534="Müdür Vekili","30",IF(B534="Müdür Başyardımcısı","30",IF(B534="Müdür Yardımcısı","18",IF(B534="Müdür Yardımcısı(Y)","22",0)))))</f>
        <v>0</v>
      </c>
      <c r="BP534" s="137">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4"/>
      <c r="AQ535" s="141"/>
      <c r="AR535" s="145"/>
      <c r="AS535" s="141"/>
      <c r="AT535" s="153"/>
      <c r="AU535" s="145"/>
      <c r="AV535" s="141"/>
      <c r="AW535" s="140"/>
      <c r="AX535" s="145"/>
      <c r="AY535" s="141"/>
      <c r="AZ535" s="145"/>
      <c r="BA535" s="141"/>
      <c r="BB535" s="145"/>
      <c r="BC535" s="141"/>
      <c r="BD535" s="145"/>
      <c r="BE535" s="145"/>
      <c r="BF535" s="141"/>
      <c r="BG535" s="156"/>
      <c r="BH535" s="143"/>
      <c r="BI535" s="143"/>
      <c r="BJ535" s="138"/>
      <c r="BK535" s="138"/>
      <c r="BL535" s="138"/>
      <c r="BM535" s="138"/>
      <c r="BN535" s="138"/>
      <c r="BO535" s="138"/>
      <c r="BP535" s="138"/>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4"/>
      <c r="AQ536" s="141"/>
      <c r="AR536" s="145"/>
      <c r="AS536" s="141"/>
      <c r="AT536" s="153"/>
      <c r="AU536" s="145"/>
      <c r="AV536" s="141"/>
      <c r="AW536" s="140"/>
      <c r="AX536" s="145"/>
      <c r="AY536" s="141"/>
      <c r="AZ536" s="145"/>
      <c r="BA536" s="141"/>
      <c r="BB536" s="145"/>
      <c r="BC536" s="141"/>
      <c r="BD536" s="145"/>
      <c r="BE536" s="145"/>
      <c r="BF536" s="141"/>
      <c r="BG536" s="156"/>
      <c r="BH536" s="143"/>
      <c r="BI536" s="143"/>
      <c r="BJ536" s="138"/>
      <c r="BK536" s="138"/>
      <c r="BL536" s="138"/>
      <c r="BM536" s="138"/>
      <c r="BN536" s="138"/>
      <c r="BO536" s="138"/>
      <c r="BP536" s="138"/>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4"/>
      <c r="AQ537" s="141"/>
      <c r="AR537" s="145"/>
      <c r="AS537" s="141"/>
      <c r="AT537" s="153"/>
      <c r="AU537" s="145"/>
      <c r="AV537" s="141"/>
      <c r="AW537" s="140"/>
      <c r="AX537" s="145"/>
      <c r="AY537" s="141"/>
      <c r="AZ537" s="145"/>
      <c r="BA537" s="141"/>
      <c r="BB537" s="145"/>
      <c r="BC537" s="141"/>
      <c r="BD537" s="145"/>
      <c r="BE537" s="145"/>
      <c r="BF537" s="141"/>
      <c r="BG537" s="156"/>
      <c r="BH537" s="143"/>
      <c r="BI537" s="143"/>
      <c r="BJ537" s="138"/>
      <c r="BK537" s="138"/>
      <c r="BL537" s="138"/>
      <c r="BM537" s="138"/>
      <c r="BN537" s="138"/>
      <c r="BO537" s="138"/>
      <c r="BP537" s="138"/>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4"/>
      <c r="AQ538" s="141"/>
      <c r="AR538" s="145"/>
      <c r="AS538" s="141"/>
      <c r="AT538" s="153"/>
      <c r="AU538" s="145"/>
      <c r="AV538" s="141"/>
      <c r="AW538" s="140"/>
      <c r="AX538" s="145"/>
      <c r="AY538" s="141"/>
      <c r="AZ538" s="145"/>
      <c r="BA538" s="141"/>
      <c r="BB538" s="145"/>
      <c r="BC538" s="141"/>
      <c r="BD538" s="145"/>
      <c r="BE538" s="145"/>
      <c r="BF538" s="141"/>
      <c r="BG538" s="156"/>
      <c r="BH538" s="143"/>
      <c r="BI538" s="143"/>
      <c r="BJ538" s="138"/>
      <c r="BK538" s="138"/>
      <c r="BL538" s="138"/>
      <c r="BM538" s="138"/>
      <c r="BN538" s="138"/>
      <c r="BO538" s="138"/>
      <c r="BP538" s="138"/>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4"/>
      <c r="AQ539" s="141"/>
      <c r="AR539" s="145"/>
      <c r="AS539" s="141"/>
      <c r="AT539" s="153"/>
      <c r="AU539" s="145"/>
      <c r="AV539" s="141"/>
      <c r="AW539" s="140"/>
      <c r="AX539" s="145"/>
      <c r="AY539" s="141"/>
      <c r="AZ539" s="145"/>
      <c r="BA539" s="141"/>
      <c r="BB539" s="145"/>
      <c r="BC539" s="141"/>
      <c r="BD539" s="145"/>
      <c r="BE539" s="145"/>
      <c r="BF539" s="141"/>
      <c r="BG539" s="156"/>
      <c r="BH539" s="143"/>
      <c r="BI539" s="143"/>
      <c r="BJ539" s="138"/>
      <c r="BK539" s="138"/>
      <c r="BL539" s="138"/>
      <c r="BM539" s="138"/>
      <c r="BN539" s="138"/>
      <c r="BO539" s="138"/>
      <c r="BP539" s="138"/>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4"/>
      <c r="AQ540" s="141"/>
      <c r="AR540" s="145"/>
      <c r="AS540" s="141"/>
      <c r="AT540" s="153"/>
      <c r="AU540" s="145"/>
      <c r="AV540" s="141"/>
      <c r="AW540" s="140"/>
      <c r="AX540" s="145"/>
      <c r="AY540" s="141"/>
      <c r="AZ540" s="145"/>
      <c r="BA540" s="141"/>
      <c r="BB540" s="145"/>
      <c r="BC540" s="141"/>
      <c r="BD540" s="145"/>
      <c r="BE540" s="145"/>
      <c r="BF540" s="141"/>
      <c r="BG540" s="156"/>
      <c r="BH540" s="144"/>
      <c r="BI540" s="144"/>
      <c r="BJ540" s="139"/>
      <c r="BK540" s="139"/>
      <c r="BL540" s="139"/>
      <c r="BM540" s="139"/>
      <c r="BN540" s="139"/>
      <c r="BO540" s="139"/>
      <c r="BP540" s="139"/>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4">
        <f>IF(SUM(J541:J544)&lt;=6,SUM(J541:J544),IF(SUM(J541:J544)&gt;=6,"6",0))</f>
        <v>0</v>
      </c>
      <c r="AQ541" s="141">
        <f>IF(AP541&gt;=6,0,IF(SUM(K541:K544)&lt;=6,SUM(K541:K544),IF(SUM(K541:K544)&gt;=6,"6",0)))</f>
        <v>0</v>
      </c>
      <c r="AR541" s="145">
        <f>AP541</f>
        <v>0</v>
      </c>
      <c r="AS541" s="141">
        <f>AQ541</f>
        <v>0</v>
      </c>
      <c r="AT541" s="153">
        <f>AR541+AS541</f>
        <v>0</v>
      </c>
      <c r="AU541" s="145">
        <f>IF(AT541&lt;=6,AR541,"")</f>
        <v>0</v>
      </c>
      <c r="AV541" s="141">
        <f>IF(AT541&lt;=6,AS541,"")</f>
        <v>0</v>
      </c>
      <c r="AW541" s="140">
        <f>AT541-6</f>
        <v>-6</v>
      </c>
      <c r="AX541" s="145">
        <f>IF(AT541&gt;6,AR541,"")</f>
      </c>
      <c r="AY541" s="141">
        <f>IF(AU541&gt;6,AS541-AW541,"")</f>
      </c>
      <c r="AZ541" s="145">
        <f>IF(AR541&lt;=6,"")</f>
      </c>
      <c r="BA541" s="141">
        <f>IF(AR541&lt;=6,"")</f>
      </c>
      <c r="BB541" s="145">
        <f>IF(AX541&gt;6,AU541-6,"")</f>
        <v>-6</v>
      </c>
      <c r="BC541" s="141"/>
      <c r="BD541" s="145">
        <f>SUM(J541:J544)</f>
        <v>0</v>
      </c>
      <c r="BE541" s="145">
        <f>BD541-V541</f>
        <v>0</v>
      </c>
      <c r="BF541" s="141">
        <f>SUM(K541:K544)</f>
        <v>0</v>
      </c>
      <c r="BG541" s="156">
        <f>BF541-W541</f>
        <v>0</v>
      </c>
      <c r="BH541" s="142" t="e">
        <f>IF(#REF!="ÜCRETLİ ÖĞRT.",#REF!,0)</f>
        <v>#REF!</v>
      </c>
      <c r="BI541" s="142" t="e">
        <f>IF(#REF!="OKUL DIŞI GÖR.",#REF!,0)</f>
        <v>#REF!</v>
      </c>
      <c r="BJ541" s="137">
        <f>IF(B541="Müdür","20",IF(B541="Müdür Vekili","20",IF(B541="Müdür Başyardımcısı","20",IF(B541="Müdür Yardımcısı","18",0))))</f>
        <v>0</v>
      </c>
      <c r="BK541" s="137">
        <f>IF(B541="Müdür","20",IF(B541="Müdür Vekili","20",IF(B541="Müdür Başyardımcısı","20",IF(B541="Müdür Yardımcısı","18",0))))</f>
        <v>0</v>
      </c>
      <c r="BL541" s="137">
        <f>IF(B541="Müdür","30",IF(B541="Müdür Vekili","30",IF(B541="Müdür Başyardımcısı","30",IF(B541="Müdür Yardımcısı","18",IF(B541="Müdür Yardımcısı(Y)","22",0)))))</f>
        <v>0</v>
      </c>
      <c r="BM541" s="137">
        <f>IF(B541="Müdür","25",IF(B541="Müdür Vekili","25",IF(B541="Müdür Başyardımcısı","25",IF(B541="Müdür Yardımcısı","20",0))))</f>
        <v>0</v>
      </c>
      <c r="BN541" s="137">
        <f>IF(B541="Müdür","25",IF(B541="Müdür Vekili","25",IF(B541="Müdür Başyardımcısı","25",IF(B541="Müdür Yardımcısı","20",0))))</f>
        <v>0</v>
      </c>
      <c r="BO541" s="137">
        <f>IF(B541="Müdür","30",IF(B541="Müdür Vekili","30",IF(B541="Müdür Başyardımcısı","30",IF(B541="Müdür Yardımcısı","18",IF(B541="Müdür Yardımcısı(Y)","22",0)))))</f>
        <v>0</v>
      </c>
      <c r="BP541" s="137">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4"/>
      <c r="AQ542" s="141"/>
      <c r="AR542" s="145"/>
      <c r="AS542" s="141"/>
      <c r="AT542" s="153"/>
      <c r="AU542" s="145"/>
      <c r="AV542" s="141"/>
      <c r="AW542" s="140"/>
      <c r="AX542" s="145"/>
      <c r="AY542" s="141"/>
      <c r="AZ542" s="145"/>
      <c r="BA542" s="141"/>
      <c r="BB542" s="145"/>
      <c r="BC542" s="141"/>
      <c r="BD542" s="145"/>
      <c r="BE542" s="145"/>
      <c r="BF542" s="141"/>
      <c r="BG542" s="156"/>
      <c r="BH542" s="143"/>
      <c r="BI542" s="143"/>
      <c r="BJ542" s="138"/>
      <c r="BK542" s="138"/>
      <c r="BL542" s="138"/>
      <c r="BM542" s="138"/>
      <c r="BN542" s="138"/>
      <c r="BO542" s="138"/>
      <c r="BP542" s="138"/>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4"/>
      <c r="AQ543" s="141"/>
      <c r="AR543" s="145"/>
      <c r="AS543" s="141"/>
      <c r="AT543" s="153"/>
      <c r="AU543" s="145"/>
      <c r="AV543" s="141"/>
      <c r="AW543" s="140"/>
      <c r="AX543" s="145"/>
      <c r="AY543" s="141"/>
      <c r="AZ543" s="145"/>
      <c r="BA543" s="141"/>
      <c r="BB543" s="145"/>
      <c r="BC543" s="141"/>
      <c r="BD543" s="145"/>
      <c r="BE543" s="145"/>
      <c r="BF543" s="141"/>
      <c r="BG543" s="156"/>
      <c r="BH543" s="143"/>
      <c r="BI543" s="143"/>
      <c r="BJ543" s="138"/>
      <c r="BK543" s="138"/>
      <c r="BL543" s="138"/>
      <c r="BM543" s="138"/>
      <c r="BN543" s="138"/>
      <c r="BO543" s="138"/>
      <c r="BP543" s="138"/>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4"/>
      <c r="AQ544" s="141"/>
      <c r="AR544" s="145"/>
      <c r="AS544" s="141"/>
      <c r="AT544" s="153"/>
      <c r="AU544" s="145"/>
      <c r="AV544" s="141"/>
      <c r="AW544" s="140"/>
      <c r="AX544" s="145"/>
      <c r="AY544" s="141"/>
      <c r="AZ544" s="145"/>
      <c r="BA544" s="141"/>
      <c r="BB544" s="145"/>
      <c r="BC544" s="141"/>
      <c r="BD544" s="145"/>
      <c r="BE544" s="145"/>
      <c r="BF544" s="141"/>
      <c r="BG544" s="156"/>
      <c r="BH544" s="143"/>
      <c r="BI544" s="143"/>
      <c r="BJ544" s="138"/>
      <c r="BK544" s="138"/>
      <c r="BL544" s="138"/>
      <c r="BM544" s="138"/>
      <c r="BN544" s="138"/>
      <c r="BO544" s="138"/>
      <c r="BP544" s="138"/>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4"/>
      <c r="AQ545" s="141"/>
      <c r="AR545" s="145"/>
      <c r="AS545" s="141"/>
      <c r="AT545" s="153"/>
      <c r="AU545" s="145"/>
      <c r="AV545" s="141"/>
      <c r="AW545" s="140"/>
      <c r="AX545" s="145"/>
      <c r="AY545" s="141"/>
      <c r="AZ545" s="145"/>
      <c r="BA545" s="141"/>
      <c r="BB545" s="145"/>
      <c r="BC545" s="141"/>
      <c r="BD545" s="145"/>
      <c r="BE545" s="145"/>
      <c r="BF545" s="141"/>
      <c r="BG545" s="156"/>
      <c r="BH545" s="143"/>
      <c r="BI545" s="143"/>
      <c r="BJ545" s="138"/>
      <c r="BK545" s="138"/>
      <c r="BL545" s="138"/>
      <c r="BM545" s="138"/>
      <c r="BN545" s="138"/>
      <c r="BO545" s="138"/>
      <c r="BP545" s="138"/>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4"/>
      <c r="AQ546" s="141"/>
      <c r="AR546" s="145"/>
      <c r="AS546" s="141"/>
      <c r="AT546" s="153"/>
      <c r="AU546" s="145"/>
      <c r="AV546" s="141"/>
      <c r="AW546" s="140"/>
      <c r="AX546" s="145"/>
      <c r="AY546" s="141"/>
      <c r="AZ546" s="145"/>
      <c r="BA546" s="141"/>
      <c r="BB546" s="145"/>
      <c r="BC546" s="141"/>
      <c r="BD546" s="145"/>
      <c r="BE546" s="145"/>
      <c r="BF546" s="141"/>
      <c r="BG546" s="156"/>
      <c r="BH546" s="143"/>
      <c r="BI546" s="143"/>
      <c r="BJ546" s="138"/>
      <c r="BK546" s="138"/>
      <c r="BL546" s="138"/>
      <c r="BM546" s="138"/>
      <c r="BN546" s="138"/>
      <c r="BO546" s="138"/>
      <c r="BP546" s="138"/>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4"/>
      <c r="AQ547" s="141"/>
      <c r="AR547" s="145"/>
      <c r="AS547" s="141"/>
      <c r="AT547" s="153"/>
      <c r="AU547" s="145"/>
      <c r="AV547" s="141"/>
      <c r="AW547" s="140"/>
      <c r="AX547" s="145"/>
      <c r="AY547" s="141"/>
      <c r="AZ547" s="145"/>
      <c r="BA547" s="141"/>
      <c r="BB547" s="145"/>
      <c r="BC547" s="141"/>
      <c r="BD547" s="145"/>
      <c r="BE547" s="145"/>
      <c r="BF547" s="141"/>
      <c r="BG547" s="156"/>
      <c r="BH547" s="144"/>
      <c r="BI547" s="144"/>
      <c r="BJ547" s="139"/>
      <c r="BK547" s="139"/>
      <c r="BL547" s="139"/>
      <c r="BM547" s="139"/>
      <c r="BN547" s="139"/>
      <c r="BO547" s="139"/>
      <c r="BP547" s="139"/>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9"/>
      <c r="D549" s="12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8"/>
      <c r="D551" s="128"/>
      <c r="E551" s="30"/>
      <c r="F551" s="62"/>
      <c r="G551" s="62"/>
      <c r="H551" s="117"/>
      <c r="I551" s="31"/>
      <c r="J551" s="63"/>
      <c r="K551" s="62"/>
      <c r="L551" s="84"/>
      <c r="M551" s="84"/>
      <c r="N551" s="99"/>
      <c r="O551" s="99"/>
      <c r="P551" s="84"/>
      <c r="Q551" s="103"/>
      <c r="R551" s="99"/>
      <c r="S551" s="103"/>
      <c r="T551" s="99"/>
      <c r="U551" s="155"/>
      <c r="V551" s="93"/>
      <c r="W551" s="106"/>
      <c r="X551" s="93"/>
      <c r="Y551" s="106"/>
      <c r="Z551" s="84"/>
      <c r="AA551" s="99"/>
      <c r="AB551" s="99"/>
      <c r="AC551" s="103"/>
      <c r="AD551" s="99"/>
      <c r="AE551" s="84"/>
      <c r="AF551" s="84"/>
      <c r="AG551" s="103"/>
      <c r="AH551" s="79"/>
      <c r="AI551" s="79"/>
      <c r="AJ551" s="100"/>
      <c r="AK551" s="99"/>
      <c r="AL551" s="103"/>
      <c r="AM551" s="131"/>
      <c r="AN551" s="130"/>
      <c r="AO551" s="32"/>
      <c r="AP551" s="154">
        <f>IF(SUM(J551:J554)&lt;=6,SUM(J551:J554),IF(SUM(J551:J554)&gt;=6,"6",0))</f>
        <v>0</v>
      </c>
      <c r="AQ551" s="141">
        <f>IF(AP551&gt;=6,0,IF(SUM(K551:K554)&lt;=6,SUM(K551:K554),IF(SUM(K551:K554)&gt;=6,"6",0)))</f>
        <v>0</v>
      </c>
      <c r="AR551" s="145">
        <f>AP551</f>
        <v>0</v>
      </c>
      <c r="AS551" s="141">
        <f>AQ551</f>
        <v>0</v>
      </c>
      <c r="AT551" s="153">
        <f>AR551+AS551</f>
        <v>0</v>
      </c>
      <c r="AU551" s="145">
        <f>IF(AT551&lt;=6,AR551,"")</f>
        <v>0</v>
      </c>
      <c r="AV551" s="141">
        <f>IF(AT551&lt;=6,AS551,"")</f>
        <v>0</v>
      </c>
      <c r="AW551" s="140">
        <f>AT551-6</f>
        <v>-6</v>
      </c>
      <c r="AX551" s="145">
        <f>IF(AT551&gt;6,AR551,"")</f>
      </c>
      <c r="AY551" s="141">
        <f>IF(AU551&gt;6,AS551-AW551,"")</f>
      </c>
      <c r="AZ551" s="145">
        <f>IF(AR551&lt;=6,"")</f>
      </c>
      <c r="BA551" s="141">
        <f>IF(AR551&lt;=6,"")</f>
      </c>
      <c r="BB551" s="145">
        <f>IF(AX551&gt;6,AU551-6,"")</f>
        <v>-6</v>
      </c>
      <c r="BC551" s="141"/>
      <c r="BD551" s="145">
        <f>SUM(J551:J554)</f>
        <v>0</v>
      </c>
      <c r="BE551" s="145">
        <f>BD551-V551</f>
        <v>0</v>
      </c>
      <c r="BF551" s="141">
        <f>SUM(K551:K554)</f>
        <v>0</v>
      </c>
      <c r="BG551" s="156">
        <f>BF551-W551</f>
        <v>0</v>
      </c>
      <c r="BH551" s="142" t="e">
        <f>IF(#REF!="ÜCRETLİ ÖĞRT.",#REF!,0)</f>
        <v>#REF!</v>
      </c>
      <c r="BI551" s="142" t="e">
        <f>IF(#REF!="OKUL DIŞI GÖR.",#REF!,0)</f>
        <v>#REF!</v>
      </c>
      <c r="BJ551" s="137">
        <f>IF(B551="Müdür","20",IF(B551="Müdür Vekili","20",IF(B551="Müdür Başyardımcısı","20",IF(B551="Müdür Yardımcısı","18",0))))</f>
        <v>0</v>
      </c>
      <c r="BK551" s="137">
        <f>IF(B551="Müdür","20",IF(B551="Müdür Vekili","20",IF(B551="Müdür Başyardımcısı","20",IF(B551="Müdür Yardımcısı","18",0))))</f>
        <v>0</v>
      </c>
      <c r="BL551" s="137">
        <f>IF(B551="Müdür","30",IF(B551="Müdür Vekili","30",IF(B551="Müdür Başyardımcısı","30",IF(B551="Müdür Yardımcısı","18",IF(B551="Müdür Yardımcısı(Y)","22",0)))))</f>
        <v>0</v>
      </c>
      <c r="BM551" s="137">
        <f>IF(B551="Müdür","25",IF(B551="Müdür Vekili","25",IF(B551="Müdür Başyardımcısı","25",IF(B551="Müdür Yardımcısı","20",0))))</f>
        <v>0</v>
      </c>
      <c r="BN551" s="137">
        <f>IF(B551="Müdür","25",IF(B551="Müdür Vekili","25",IF(B551="Müdür Başyardımcısı","25",IF(B551="Müdür Yardımcısı","20",0))))</f>
        <v>0</v>
      </c>
      <c r="BO551" s="137">
        <f>IF(B551="Müdür","30",IF(B551="Müdür Vekili","30",IF(B551="Müdür Başyardımcısı","30",IF(B551="Müdür Yardımcısı","18",IF(B551="Müdür Yardımcısı(Y)","22",0)))))</f>
        <v>0</v>
      </c>
      <c r="BP551" s="137">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4"/>
      <c r="AQ552" s="141"/>
      <c r="AR552" s="145"/>
      <c r="AS552" s="141"/>
      <c r="AT552" s="153"/>
      <c r="AU552" s="145"/>
      <c r="AV552" s="141"/>
      <c r="AW552" s="140"/>
      <c r="AX552" s="145"/>
      <c r="AY552" s="141"/>
      <c r="AZ552" s="145"/>
      <c r="BA552" s="141"/>
      <c r="BB552" s="145"/>
      <c r="BC552" s="141"/>
      <c r="BD552" s="145"/>
      <c r="BE552" s="145"/>
      <c r="BF552" s="141"/>
      <c r="BG552" s="156"/>
      <c r="BH552" s="143"/>
      <c r="BI552" s="143"/>
      <c r="BJ552" s="138"/>
      <c r="BK552" s="138"/>
      <c r="BL552" s="138"/>
      <c r="BM552" s="138"/>
      <c r="BN552" s="138"/>
      <c r="BO552" s="138"/>
      <c r="BP552" s="138"/>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4"/>
      <c r="AQ553" s="141"/>
      <c r="AR553" s="145"/>
      <c r="AS553" s="141"/>
      <c r="AT553" s="153"/>
      <c r="AU553" s="145"/>
      <c r="AV553" s="141"/>
      <c r="AW553" s="140"/>
      <c r="AX553" s="145"/>
      <c r="AY553" s="141"/>
      <c r="AZ553" s="145"/>
      <c r="BA553" s="141"/>
      <c r="BB553" s="145"/>
      <c r="BC553" s="141"/>
      <c r="BD553" s="145"/>
      <c r="BE553" s="145"/>
      <c r="BF553" s="141"/>
      <c r="BG553" s="156"/>
      <c r="BH553" s="143"/>
      <c r="BI553" s="143"/>
      <c r="BJ553" s="138"/>
      <c r="BK553" s="138"/>
      <c r="BL553" s="138"/>
      <c r="BM553" s="138"/>
      <c r="BN553" s="138"/>
      <c r="BO553" s="138"/>
      <c r="BP553" s="138"/>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4"/>
      <c r="AQ554" s="141"/>
      <c r="AR554" s="145"/>
      <c r="AS554" s="141"/>
      <c r="AT554" s="153"/>
      <c r="AU554" s="145"/>
      <c r="AV554" s="141"/>
      <c r="AW554" s="140"/>
      <c r="AX554" s="145"/>
      <c r="AY554" s="141"/>
      <c r="AZ554" s="145"/>
      <c r="BA554" s="141"/>
      <c r="BB554" s="145"/>
      <c r="BC554" s="141"/>
      <c r="BD554" s="145"/>
      <c r="BE554" s="145"/>
      <c r="BF554" s="141"/>
      <c r="BG554" s="156"/>
      <c r="BH554" s="143"/>
      <c r="BI554" s="143"/>
      <c r="BJ554" s="138"/>
      <c r="BK554" s="138"/>
      <c r="BL554" s="138"/>
      <c r="BM554" s="138"/>
      <c r="BN554" s="138"/>
      <c r="BO554" s="138"/>
      <c r="BP554" s="138"/>
    </row>
    <row r="555" spans="1:68" ht="12" customHeight="1">
      <c r="A555" s="118"/>
      <c r="B555" s="121"/>
      <c r="C555" s="115"/>
      <c r="D555" s="115"/>
      <c r="E555" s="33"/>
      <c r="F555" s="64"/>
      <c r="G555" s="64"/>
      <c r="H555" s="118"/>
      <c r="I555" s="68"/>
      <c r="J555" s="126"/>
      <c r="K555" s="127"/>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4"/>
      <c r="AQ555" s="141"/>
      <c r="AR555" s="145"/>
      <c r="AS555" s="141"/>
      <c r="AT555" s="153"/>
      <c r="AU555" s="145"/>
      <c r="AV555" s="141"/>
      <c r="AW555" s="140"/>
      <c r="AX555" s="145"/>
      <c r="AY555" s="141"/>
      <c r="AZ555" s="145"/>
      <c r="BA555" s="141"/>
      <c r="BB555" s="145"/>
      <c r="BC555" s="141"/>
      <c r="BD555" s="145"/>
      <c r="BE555" s="145"/>
      <c r="BF555" s="141"/>
      <c r="BG555" s="156"/>
      <c r="BH555" s="143"/>
      <c r="BI555" s="143"/>
      <c r="BJ555" s="138"/>
      <c r="BK555" s="138"/>
      <c r="BL555" s="138"/>
      <c r="BM555" s="138"/>
      <c r="BN555" s="138"/>
      <c r="BO555" s="138"/>
      <c r="BP555" s="138"/>
    </row>
    <row r="556" spans="1:68" ht="12" customHeight="1">
      <c r="A556" s="118"/>
      <c r="B556" s="121"/>
      <c r="C556" s="115"/>
      <c r="D556" s="115"/>
      <c r="E556" s="33"/>
      <c r="F556" s="64"/>
      <c r="G556" s="64"/>
      <c r="H556" s="118"/>
      <c r="I556" s="69"/>
      <c r="J556" s="133"/>
      <c r="K556" s="134"/>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4"/>
      <c r="AQ556" s="141"/>
      <c r="AR556" s="145"/>
      <c r="AS556" s="141"/>
      <c r="AT556" s="153"/>
      <c r="AU556" s="145"/>
      <c r="AV556" s="141"/>
      <c r="AW556" s="140"/>
      <c r="AX556" s="145"/>
      <c r="AY556" s="141"/>
      <c r="AZ556" s="145"/>
      <c r="BA556" s="141"/>
      <c r="BB556" s="145"/>
      <c r="BC556" s="141"/>
      <c r="BD556" s="145"/>
      <c r="BE556" s="145"/>
      <c r="BF556" s="141"/>
      <c r="BG556" s="156"/>
      <c r="BH556" s="143"/>
      <c r="BI556" s="143"/>
      <c r="BJ556" s="138"/>
      <c r="BK556" s="138"/>
      <c r="BL556" s="138"/>
      <c r="BM556" s="138"/>
      <c r="BN556" s="138"/>
      <c r="BO556" s="138"/>
      <c r="BP556" s="138"/>
    </row>
    <row r="557" spans="1:68" ht="12" customHeight="1" thickBot="1">
      <c r="A557" s="119"/>
      <c r="B557" s="122"/>
      <c r="C557" s="116"/>
      <c r="D557" s="116"/>
      <c r="E557" s="35"/>
      <c r="F557" s="70"/>
      <c r="G557" s="70"/>
      <c r="H557" s="119"/>
      <c r="I557" s="71"/>
      <c r="J557" s="135"/>
      <c r="K557" s="136"/>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4"/>
      <c r="AQ557" s="141"/>
      <c r="AR557" s="145"/>
      <c r="AS557" s="141"/>
      <c r="AT557" s="153"/>
      <c r="AU557" s="145"/>
      <c r="AV557" s="141"/>
      <c r="AW557" s="140"/>
      <c r="AX557" s="145"/>
      <c r="AY557" s="141"/>
      <c r="AZ557" s="145"/>
      <c r="BA557" s="141"/>
      <c r="BB557" s="145"/>
      <c r="BC557" s="141"/>
      <c r="BD557" s="145"/>
      <c r="BE557" s="145"/>
      <c r="BF557" s="141"/>
      <c r="BG557" s="156"/>
      <c r="BH557" s="144"/>
      <c r="BI557" s="144"/>
      <c r="BJ557" s="139"/>
      <c r="BK557" s="139"/>
      <c r="BL557" s="139"/>
      <c r="BM557" s="139"/>
      <c r="BN557" s="139"/>
      <c r="BO557" s="139"/>
      <c r="BP557" s="139"/>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4">
        <f>IF(SUM(J586:J589)&lt;=6,SUM(J586:J589),IF(SUM(J586:J589)&gt;=6,"6",0))</f>
        <v>0</v>
      </c>
      <c r="AQ586" s="141">
        <f>IF(AP586&gt;=6,0,IF(SUM(K586:K589)&lt;=6,SUM(K586:K589),IF(SUM(K586:K589)&gt;=6,"6",0)))</f>
        <v>0</v>
      </c>
      <c r="AR586" s="145">
        <f>AP586</f>
        <v>0</v>
      </c>
      <c r="AS586" s="141">
        <f>AQ586</f>
        <v>0</v>
      </c>
      <c r="AT586" s="153">
        <f>AR586+AS586</f>
        <v>0</v>
      </c>
      <c r="AU586" s="145">
        <f>IF(AT586&lt;=6,AR586,"")</f>
        <v>0</v>
      </c>
      <c r="AV586" s="141">
        <f>IF(AT586&lt;=6,AS586,"")</f>
        <v>0</v>
      </c>
      <c r="AW586" s="140">
        <f>AT586-6</f>
        <v>-6</v>
      </c>
      <c r="AX586" s="145">
        <f>IF(AT586&gt;6,AR586,"")</f>
      </c>
      <c r="AY586" s="141">
        <f>IF(AU586&gt;6,AS586-AW586,"")</f>
      </c>
      <c r="AZ586" s="145">
        <f>IF(AR586&lt;=6,"")</f>
      </c>
      <c r="BA586" s="141">
        <f>IF(AR586&lt;=6,"")</f>
      </c>
      <c r="BB586" s="145">
        <f>IF(AX586&gt;6,AU586-6,"")</f>
        <v>-6</v>
      </c>
      <c r="BC586" s="141"/>
      <c r="BD586" s="145">
        <f>SUM(J586:J589)</f>
        <v>0</v>
      </c>
      <c r="BE586" s="145">
        <f>BD586-V586</f>
        <v>0</v>
      </c>
      <c r="BF586" s="141">
        <f>SUM(K586:K589)</f>
        <v>0</v>
      </c>
      <c r="BG586" s="156">
        <f>BF586-W586</f>
        <v>0</v>
      </c>
      <c r="BH586" s="142" t="e">
        <f>IF(#REF!="ÜCRETLİ ÖĞRT.",#REF!,0)</f>
        <v>#REF!</v>
      </c>
      <c r="BI586" s="142" t="e">
        <f>IF(#REF!="OKUL DIŞI GÖR.",#REF!,0)</f>
        <v>#REF!</v>
      </c>
      <c r="BJ586" s="137">
        <f>IF(B586="Müdür","20",IF(B586="Müdür Vekili","20",IF(B586="Müdür Başyardımcısı","20",IF(B586="Müdür Yardımcısı","18",0))))</f>
        <v>0</v>
      </c>
      <c r="BK586" s="137">
        <f>IF(B586="Müdür","20",IF(B586="Müdür Vekili","20",IF(B586="Müdür Başyardımcısı","20",IF(B586="Müdür Yardımcısı","18",0))))</f>
        <v>0</v>
      </c>
      <c r="BL586" s="137">
        <f>IF(B586="Müdür","30",IF(B586="Müdür Vekili","30",IF(B586="Müdür Başyardımcısı","30",IF(B586="Müdür Yardımcısı","18",IF(B586="Müdür Yardımcısı(Y)","22",0)))))</f>
        <v>0</v>
      </c>
      <c r="BM586" s="137">
        <f>IF(B586="Müdür","25",IF(B586="Müdür Vekili","25",IF(B586="Müdür Başyardımcısı","25",IF(B586="Müdür Yardımcısı","20",0))))</f>
        <v>0</v>
      </c>
      <c r="BN586" s="137">
        <f>IF(B586="Müdür","25",IF(B586="Müdür Vekili","25",IF(B586="Müdür Başyardımcısı","25",IF(B586="Müdür Yardımcısı","20",0))))</f>
        <v>0</v>
      </c>
      <c r="BO586" s="137">
        <f>IF(B586="Müdür","30",IF(B586="Müdür Vekili","30",IF(B586="Müdür Başyardımcısı","30",IF(B586="Müdür Yardımcısı","18",IF(B586="Müdür Yardımcısı(Y)","22",0)))))</f>
        <v>0</v>
      </c>
      <c r="BP586" s="137">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4"/>
      <c r="AQ587" s="141"/>
      <c r="AR587" s="145"/>
      <c r="AS587" s="141"/>
      <c r="AT587" s="153"/>
      <c r="AU587" s="145"/>
      <c r="AV587" s="141"/>
      <c r="AW587" s="140"/>
      <c r="AX587" s="145"/>
      <c r="AY587" s="141"/>
      <c r="AZ587" s="145"/>
      <c r="BA587" s="141"/>
      <c r="BB587" s="145"/>
      <c r="BC587" s="141"/>
      <c r="BD587" s="145"/>
      <c r="BE587" s="145"/>
      <c r="BF587" s="141"/>
      <c r="BG587" s="156"/>
      <c r="BH587" s="143"/>
      <c r="BI587" s="143"/>
      <c r="BJ587" s="138"/>
      <c r="BK587" s="138"/>
      <c r="BL587" s="138"/>
      <c r="BM587" s="138"/>
      <c r="BN587" s="138"/>
      <c r="BO587" s="138"/>
      <c r="BP587" s="138"/>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4"/>
      <c r="AQ588" s="141"/>
      <c r="AR588" s="145"/>
      <c r="AS588" s="141"/>
      <c r="AT588" s="153"/>
      <c r="AU588" s="145"/>
      <c r="AV588" s="141"/>
      <c r="AW588" s="140"/>
      <c r="AX588" s="145"/>
      <c r="AY588" s="141"/>
      <c r="AZ588" s="145"/>
      <c r="BA588" s="141"/>
      <c r="BB588" s="145"/>
      <c r="BC588" s="141"/>
      <c r="BD588" s="145"/>
      <c r="BE588" s="145"/>
      <c r="BF588" s="141"/>
      <c r="BG588" s="156"/>
      <c r="BH588" s="143"/>
      <c r="BI588" s="143"/>
      <c r="BJ588" s="138"/>
      <c r="BK588" s="138"/>
      <c r="BL588" s="138"/>
      <c r="BM588" s="138"/>
      <c r="BN588" s="138"/>
      <c r="BO588" s="138"/>
      <c r="BP588" s="138"/>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4"/>
      <c r="AQ589" s="141"/>
      <c r="AR589" s="145"/>
      <c r="AS589" s="141"/>
      <c r="AT589" s="153"/>
      <c r="AU589" s="145"/>
      <c r="AV589" s="141"/>
      <c r="AW589" s="140"/>
      <c r="AX589" s="145"/>
      <c r="AY589" s="141"/>
      <c r="AZ589" s="145"/>
      <c r="BA589" s="141"/>
      <c r="BB589" s="145"/>
      <c r="BC589" s="141"/>
      <c r="BD589" s="145"/>
      <c r="BE589" s="145"/>
      <c r="BF589" s="141"/>
      <c r="BG589" s="156"/>
      <c r="BH589" s="143"/>
      <c r="BI589" s="143"/>
      <c r="BJ589" s="138"/>
      <c r="BK589" s="138"/>
      <c r="BL589" s="138"/>
      <c r="BM589" s="138"/>
      <c r="BN589" s="138"/>
      <c r="BO589" s="138"/>
      <c r="BP589" s="138"/>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4"/>
      <c r="AQ590" s="141"/>
      <c r="AR590" s="145"/>
      <c r="AS590" s="141"/>
      <c r="AT590" s="153"/>
      <c r="AU590" s="145"/>
      <c r="AV590" s="141"/>
      <c r="AW590" s="140"/>
      <c r="AX590" s="145"/>
      <c r="AY590" s="141"/>
      <c r="AZ590" s="145"/>
      <c r="BA590" s="141"/>
      <c r="BB590" s="145"/>
      <c r="BC590" s="141"/>
      <c r="BD590" s="145"/>
      <c r="BE590" s="145"/>
      <c r="BF590" s="141"/>
      <c r="BG590" s="156"/>
      <c r="BH590" s="143"/>
      <c r="BI590" s="143"/>
      <c r="BJ590" s="138"/>
      <c r="BK590" s="138"/>
      <c r="BL590" s="138"/>
      <c r="BM590" s="138"/>
      <c r="BN590" s="138"/>
      <c r="BO590" s="138"/>
      <c r="BP590" s="138"/>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4"/>
      <c r="AQ591" s="141"/>
      <c r="AR591" s="145"/>
      <c r="AS591" s="141"/>
      <c r="AT591" s="153"/>
      <c r="AU591" s="145"/>
      <c r="AV591" s="141"/>
      <c r="AW591" s="140"/>
      <c r="AX591" s="145"/>
      <c r="AY591" s="141"/>
      <c r="AZ591" s="145"/>
      <c r="BA591" s="141"/>
      <c r="BB591" s="145"/>
      <c r="BC591" s="141"/>
      <c r="BD591" s="145"/>
      <c r="BE591" s="145"/>
      <c r="BF591" s="141"/>
      <c r="BG591" s="156"/>
      <c r="BH591" s="143"/>
      <c r="BI591" s="143"/>
      <c r="BJ591" s="138"/>
      <c r="BK591" s="138"/>
      <c r="BL591" s="138"/>
      <c r="BM591" s="138"/>
      <c r="BN591" s="138"/>
      <c r="BO591" s="138"/>
      <c r="BP591" s="138"/>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4"/>
      <c r="AQ592" s="141"/>
      <c r="AR592" s="145"/>
      <c r="AS592" s="141"/>
      <c r="AT592" s="153"/>
      <c r="AU592" s="145"/>
      <c r="AV592" s="141"/>
      <c r="AW592" s="140"/>
      <c r="AX592" s="145"/>
      <c r="AY592" s="141"/>
      <c r="AZ592" s="145"/>
      <c r="BA592" s="141"/>
      <c r="BB592" s="145"/>
      <c r="BC592" s="141"/>
      <c r="BD592" s="145"/>
      <c r="BE592" s="145"/>
      <c r="BF592" s="141"/>
      <c r="BG592" s="156"/>
      <c r="BH592" s="144"/>
      <c r="BI592" s="144"/>
      <c r="BJ592" s="139"/>
      <c r="BK592" s="139"/>
      <c r="BL592" s="139"/>
      <c r="BM592" s="139"/>
      <c r="BN592" s="139"/>
      <c r="BO592" s="139"/>
      <c r="BP592" s="139"/>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4">
        <f>IF(SUM(J593:J596)&lt;=6,SUM(J593:J596),IF(SUM(J593:J596)&gt;=6,"6",0))</f>
        <v>0</v>
      </c>
      <c r="AQ593" s="141">
        <f>IF(AP593&gt;=6,0,IF(SUM(K593:K596)&lt;=6,SUM(K593:K596),IF(SUM(K593:K596)&gt;=6,"6",0)))</f>
        <v>0</v>
      </c>
      <c r="AR593" s="145">
        <f>AP593</f>
        <v>0</v>
      </c>
      <c r="AS593" s="141">
        <f>AQ593</f>
        <v>0</v>
      </c>
      <c r="AT593" s="153">
        <f>AR593+AS593</f>
        <v>0</v>
      </c>
      <c r="AU593" s="145">
        <f>IF(AT593&lt;=6,AR593,"")</f>
        <v>0</v>
      </c>
      <c r="AV593" s="141">
        <f>IF(AT593&lt;=6,AS593,"")</f>
        <v>0</v>
      </c>
      <c r="AW593" s="140">
        <f>AT593-6</f>
        <v>-6</v>
      </c>
      <c r="AX593" s="145">
        <f>IF(AT593&gt;6,AR593,"")</f>
      </c>
      <c r="AY593" s="141">
        <f>IF(AU593&gt;6,AS593-AW593,"")</f>
      </c>
      <c r="AZ593" s="145">
        <f>IF(AR593&lt;=6,"")</f>
      </c>
      <c r="BA593" s="141">
        <f>IF(AR593&lt;=6,"")</f>
      </c>
      <c r="BB593" s="145">
        <f>IF(AX593&gt;6,AU593-6,"")</f>
        <v>-6</v>
      </c>
      <c r="BC593" s="141"/>
      <c r="BD593" s="145">
        <f>SUM(J593:J596)</f>
        <v>0</v>
      </c>
      <c r="BE593" s="145">
        <f>BD593-V593</f>
        <v>0</v>
      </c>
      <c r="BF593" s="141">
        <f>SUM(K593:K596)</f>
        <v>0</v>
      </c>
      <c r="BG593" s="156">
        <f>BF593-W593</f>
        <v>0</v>
      </c>
      <c r="BH593" s="142" t="e">
        <f>IF(#REF!="ÜCRETLİ ÖĞRT.",#REF!,0)</f>
        <v>#REF!</v>
      </c>
      <c r="BI593" s="142" t="e">
        <f>IF(#REF!="OKUL DIŞI GÖR.",#REF!,0)</f>
        <v>#REF!</v>
      </c>
      <c r="BJ593" s="137">
        <f>IF(B593="Müdür","20",IF(B593="Müdür Vekili","20",IF(B593="Müdür Başyardımcısı","20",IF(B593="Müdür Yardımcısı","18",0))))</f>
        <v>0</v>
      </c>
      <c r="BK593" s="137">
        <f>IF(B593="Müdür","20",IF(B593="Müdür Vekili","20",IF(B593="Müdür Başyardımcısı","20",IF(B593="Müdür Yardımcısı","18",0))))</f>
        <v>0</v>
      </c>
      <c r="BL593" s="137">
        <f>IF(B593="Müdür","30",IF(B593="Müdür Vekili","30",IF(B593="Müdür Başyardımcısı","30",IF(B593="Müdür Yardımcısı","18",IF(B593="Müdür Yardımcısı(Y)","22",0)))))</f>
        <v>0</v>
      </c>
      <c r="BM593" s="137">
        <f>IF(B593="Müdür","25",IF(B593="Müdür Vekili","25",IF(B593="Müdür Başyardımcısı","25",IF(B593="Müdür Yardımcısı","20",0))))</f>
        <v>0</v>
      </c>
      <c r="BN593" s="137">
        <f>IF(B593="Müdür","25",IF(B593="Müdür Vekili","25",IF(B593="Müdür Başyardımcısı","25",IF(B593="Müdür Yardımcısı","20",0))))</f>
        <v>0</v>
      </c>
      <c r="BO593" s="137">
        <f>IF(B593="Müdür","30",IF(B593="Müdür Vekili","30",IF(B593="Müdür Başyardımcısı","30",IF(B593="Müdür Yardımcısı","18",IF(B593="Müdür Yardımcısı(Y)","22",0)))))</f>
        <v>0</v>
      </c>
      <c r="BP593" s="137">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4"/>
      <c r="AQ594" s="141"/>
      <c r="AR594" s="145"/>
      <c r="AS594" s="141"/>
      <c r="AT594" s="153"/>
      <c r="AU594" s="145"/>
      <c r="AV594" s="141"/>
      <c r="AW594" s="140"/>
      <c r="AX594" s="145"/>
      <c r="AY594" s="141"/>
      <c r="AZ594" s="145"/>
      <c r="BA594" s="141"/>
      <c r="BB594" s="145"/>
      <c r="BC594" s="141"/>
      <c r="BD594" s="145"/>
      <c r="BE594" s="145"/>
      <c r="BF594" s="141"/>
      <c r="BG594" s="156"/>
      <c r="BH594" s="143"/>
      <c r="BI594" s="143"/>
      <c r="BJ594" s="138"/>
      <c r="BK594" s="138"/>
      <c r="BL594" s="138"/>
      <c r="BM594" s="138"/>
      <c r="BN594" s="138"/>
      <c r="BO594" s="138"/>
      <c r="BP594" s="138"/>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4"/>
      <c r="AQ595" s="141"/>
      <c r="AR595" s="145"/>
      <c r="AS595" s="141"/>
      <c r="AT595" s="153"/>
      <c r="AU595" s="145"/>
      <c r="AV595" s="141"/>
      <c r="AW595" s="140"/>
      <c r="AX595" s="145"/>
      <c r="AY595" s="141"/>
      <c r="AZ595" s="145"/>
      <c r="BA595" s="141"/>
      <c r="BB595" s="145"/>
      <c r="BC595" s="141"/>
      <c r="BD595" s="145"/>
      <c r="BE595" s="145"/>
      <c r="BF595" s="141"/>
      <c r="BG595" s="156"/>
      <c r="BH595" s="143"/>
      <c r="BI595" s="143"/>
      <c r="BJ595" s="138"/>
      <c r="BK595" s="138"/>
      <c r="BL595" s="138"/>
      <c r="BM595" s="138"/>
      <c r="BN595" s="138"/>
      <c r="BO595" s="138"/>
      <c r="BP595" s="138"/>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4"/>
      <c r="AQ596" s="141"/>
      <c r="AR596" s="145"/>
      <c r="AS596" s="141"/>
      <c r="AT596" s="153"/>
      <c r="AU596" s="145"/>
      <c r="AV596" s="141"/>
      <c r="AW596" s="140"/>
      <c r="AX596" s="145"/>
      <c r="AY596" s="141"/>
      <c r="AZ596" s="145"/>
      <c r="BA596" s="141"/>
      <c r="BB596" s="145"/>
      <c r="BC596" s="141"/>
      <c r="BD596" s="145"/>
      <c r="BE596" s="145"/>
      <c r="BF596" s="141"/>
      <c r="BG596" s="156"/>
      <c r="BH596" s="143"/>
      <c r="BI596" s="143"/>
      <c r="BJ596" s="138"/>
      <c r="BK596" s="138"/>
      <c r="BL596" s="138"/>
      <c r="BM596" s="138"/>
      <c r="BN596" s="138"/>
      <c r="BO596" s="138"/>
      <c r="BP596" s="138"/>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4"/>
      <c r="AQ597" s="141"/>
      <c r="AR597" s="145"/>
      <c r="AS597" s="141"/>
      <c r="AT597" s="153"/>
      <c r="AU597" s="145"/>
      <c r="AV597" s="141"/>
      <c r="AW597" s="140"/>
      <c r="AX597" s="145"/>
      <c r="AY597" s="141"/>
      <c r="AZ597" s="145"/>
      <c r="BA597" s="141"/>
      <c r="BB597" s="145"/>
      <c r="BC597" s="141"/>
      <c r="BD597" s="145"/>
      <c r="BE597" s="145"/>
      <c r="BF597" s="141"/>
      <c r="BG597" s="156"/>
      <c r="BH597" s="143"/>
      <c r="BI597" s="143"/>
      <c r="BJ597" s="138"/>
      <c r="BK597" s="138"/>
      <c r="BL597" s="138"/>
      <c r="BM597" s="138"/>
      <c r="BN597" s="138"/>
      <c r="BO597" s="138"/>
      <c r="BP597" s="138"/>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4"/>
      <c r="AQ598" s="141"/>
      <c r="AR598" s="145"/>
      <c r="AS598" s="141"/>
      <c r="AT598" s="153"/>
      <c r="AU598" s="145"/>
      <c r="AV598" s="141"/>
      <c r="AW598" s="140"/>
      <c r="AX598" s="145"/>
      <c r="AY598" s="141"/>
      <c r="AZ598" s="145"/>
      <c r="BA598" s="141"/>
      <c r="BB598" s="145"/>
      <c r="BC598" s="141"/>
      <c r="BD598" s="145"/>
      <c r="BE598" s="145"/>
      <c r="BF598" s="141"/>
      <c r="BG598" s="156"/>
      <c r="BH598" s="143"/>
      <c r="BI598" s="143"/>
      <c r="BJ598" s="138"/>
      <c r="BK598" s="138"/>
      <c r="BL598" s="138"/>
      <c r="BM598" s="138"/>
      <c r="BN598" s="138"/>
      <c r="BO598" s="138"/>
      <c r="BP598" s="138"/>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4"/>
      <c r="AQ599" s="141"/>
      <c r="AR599" s="145"/>
      <c r="AS599" s="141"/>
      <c r="AT599" s="153"/>
      <c r="AU599" s="145"/>
      <c r="AV599" s="141"/>
      <c r="AW599" s="140"/>
      <c r="AX599" s="145"/>
      <c r="AY599" s="141"/>
      <c r="AZ599" s="145"/>
      <c r="BA599" s="141"/>
      <c r="BB599" s="145"/>
      <c r="BC599" s="141"/>
      <c r="BD599" s="145"/>
      <c r="BE599" s="145"/>
      <c r="BF599" s="141"/>
      <c r="BG599" s="156"/>
      <c r="BH599" s="144"/>
      <c r="BI599" s="144"/>
      <c r="BJ599" s="139"/>
      <c r="BK599" s="139"/>
      <c r="BL599" s="139"/>
      <c r="BM599" s="139"/>
      <c r="BN599" s="139"/>
      <c r="BO599" s="139"/>
      <c r="BP599" s="139"/>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4">
        <f>IF(SUM(J600:J603)&lt;=6,SUM(J600:J603),IF(SUM(J600:J603)&gt;=6,"6",0))</f>
        <v>0</v>
      </c>
      <c r="AQ600" s="141">
        <f>IF(AP600&gt;=6,0,IF(SUM(K600:K603)&lt;=6,SUM(K600:K603),IF(SUM(K600:K603)&gt;=6,"6",0)))</f>
        <v>0</v>
      </c>
      <c r="AR600" s="145">
        <f>AP600</f>
        <v>0</v>
      </c>
      <c r="AS600" s="141">
        <f>AQ600</f>
        <v>0</v>
      </c>
      <c r="AT600" s="153">
        <f>AR600+AS600</f>
        <v>0</v>
      </c>
      <c r="AU600" s="145">
        <f>IF(AT600&lt;=6,AR600,"")</f>
        <v>0</v>
      </c>
      <c r="AV600" s="141">
        <f>IF(AT600&lt;=6,AS600,"")</f>
        <v>0</v>
      </c>
      <c r="AW600" s="140">
        <f>AT600-6</f>
        <v>-6</v>
      </c>
      <c r="AX600" s="145">
        <f>IF(AT600&gt;6,AR600,"")</f>
      </c>
      <c r="AY600" s="141">
        <f>IF(AU600&gt;6,AS600-AW600,"")</f>
      </c>
      <c r="AZ600" s="145">
        <f>IF(AR600&lt;=6,"")</f>
      </c>
      <c r="BA600" s="141">
        <f>IF(AR600&lt;=6,"")</f>
      </c>
      <c r="BB600" s="145">
        <f>IF(AX600&gt;6,AU600-6,"")</f>
        <v>-6</v>
      </c>
      <c r="BC600" s="141"/>
      <c r="BD600" s="145">
        <f>SUM(J600:J603)</f>
        <v>0</v>
      </c>
      <c r="BE600" s="145">
        <f>BD600-V600</f>
        <v>0</v>
      </c>
      <c r="BF600" s="141">
        <f>SUM(K600:K603)</f>
        <v>0</v>
      </c>
      <c r="BG600" s="156">
        <f>BF600-W600</f>
        <v>0</v>
      </c>
      <c r="BH600" s="142" t="e">
        <f>IF(#REF!="ÜCRETLİ ÖĞRT.",#REF!,0)</f>
        <v>#REF!</v>
      </c>
      <c r="BI600" s="142" t="e">
        <f>IF(#REF!="OKUL DIŞI GÖR.",#REF!,0)</f>
        <v>#REF!</v>
      </c>
      <c r="BJ600" s="137">
        <f>IF(B600="Müdür","20",IF(B600="Müdür Vekili","20",IF(B600="Müdür Başyardımcısı","20",IF(B600="Müdür Yardımcısı","18",0))))</f>
        <v>0</v>
      </c>
      <c r="BK600" s="137">
        <f>IF(B600="Müdür","20",IF(B600="Müdür Vekili","20",IF(B600="Müdür Başyardımcısı","20",IF(B600="Müdür Yardımcısı","18",0))))</f>
        <v>0</v>
      </c>
      <c r="BL600" s="137">
        <f>IF(B600="Müdür","30",IF(B600="Müdür Vekili","30",IF(B600="Müdür Başyardımcısı","30",IF(B600="Müdür Yardımcısı","18",IF(B600="Müdür Yardımcısı(Y)","22",0)))))</f>
        <v>0</v>
      </c>
      <c r="BM600" s="137">
        <f>IF(B600="Müdür","25",IF(B600="Müdür Vekili","25",IF(B600="Müdür Başyardımcısı","25",IF(B600="Müdür Yardımcısı","20",0))))</f>
        <v>0</v>
      </c>
      <c r="BN600" s="137">
        <f>IF(B600="Müdür","25",IF(B600="Müdür Vekili","25",IF(B600="Müdür Başyardımcısı","25",IF(B600="Müdür Yardımcısı","20",0))))</f>
        <v>0</v>
      </c>
      <c r="BO600" s="137">
        <f>IF(B600="Müdür","30",IF(B600="Müdür Vekili","30",IF(B600="Müdür Başyardımcısı","30",IF(B600="Müdür Yardımcısı","18",IF(B600="Müdür Yardımcısı(Y)","22",0)))))</f>
        <v>0</v>
      </c>
      <c r="BP600" s="137">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4"/>
      <c r="AQ601" s="141"/>
      <c r="AR601" s="145"/>
      <c r="AS601" s="141"/>
      <c r="AT601" s="153"/>
      <c r="AU601" s="145"/>
      <c r="AV601" s="141"/>
      <c r="AW601" s="140"/>
      <c r="AX601" s="145"/>
      <c r="AY601" s="141"/>
      <c r="AZ601" s="145"/>
      <c r="BA601" s="141"/>
      <c r="BB601" s="145"/>
      <c r="BC601" s="141"/>
      <c r="BD601" s="145"/>
      <c r="BE601" s="145"/>
      <c r="BF601" s="141"/>
      <c r="BG601" s="156"/>
      <c r="BH601" s="143"/>
      <c r="BI601" s="143"/>
      <c r="BJ601" s="138"/>
      <c r="BK601" s="138"/>
      <c r="BL601" s="138"/>
      <c r="BM601" s="138"/>
      <c r="BN601" s="138"/>
      <c r="BO601" s="138"/>
      <c r="BP601" s="138"/>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4"/>
      <c r="AQ602" s="141"/>
      <c r="AR602" s="145"/>
      <c r="AS602" s="141"/>
      <c r="AT602" s="153"/>
      <c r="AU602" s="145"/>
      <c r="AV602" s="141"/>
      <c r="AW602" s="140"/>
      <c r="AX602" s="145"/>
      <c r="AY602" s="141"/>
      <c r="AZ602" s="145"/>
      <c r="BA602" s="141"/>
      <c r="BB602" s="145"/>
      <c r="BC602" s="141"/>
      <c r="BD602" s="145"/>
      <c r="BE602" s="145"/>
      <c r="BF602" s="141"/>
      <c r="BG602" s="156"/>
      <c r="BH602" s="143"/>
      <c r="BI602" s="143"/>
      <c r="BJ602" s="138"/>
      <c r="BK602" s="138"/>
      <c r="BL602" s="138"/>
      <c r="BM602" s="138"/>
      <c r="BN602" s="138"/>
      <c r="BO602" s="138"/>
      <c r="BP602" s="138"/>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4"/>
      <c r="AQ603" s="141"/>
      <c r="AR603" s="145"/>
      <c r="AS603" s="141"/>
      <c r="AT603" s="153"/>
      <c r="AU603" s="145"/>
      <c r="AV603" s="141"/>
      <c r="AW603" s="140"/>
      <c r="AX603" s="145"/>
      <c r="AY603" s="141"/>
      <c r="AZ603" s="145"/>
      <c r="BA603" s="141"/>
      <c r="BB603" s="145"/>
      <c r="BC603" s="141"/>
      <c r="BD603" s="145"/>
      <c r="BE603" s="145"/>
      <c r="BF603" s="141"/>
      <c r="BG603" s="156"/>
      <c r="BH603" s="143"/>
      <c r="BI603" s="143"/>
      <c r="BJ603" s="138"/>
      <c r="BK603" s="138"/>
      <c r="BL603" s="138"/>
      <c r="BM603" s="138"/>
      <c r="BN603" s="138"/>
      <c r="BO603" s="138"/>
      <c r="BP603" s="138"/>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4"/>
      <c r="AQ604" s="141"/>
      <c r="AR604" s="145"/>
      <c r="AS604" s="141"/>
      <c r="AT604" s="153"/>
      <c r="AU604" s="145"/>
      <c r="AV604" s="141"/>
      <c r="AW604" s="140"/>
      <c r="AX604" s="145"/>
      <c r="AY604" s="141"/>
      <c r="AZ604" s="145"/>
      <c r="BA604" s="141"/>
      <c r="BB604" s="145"/>
      <c r="BC604" s="141"/>
      <c r="BD604" s="145"/>
      <c r="BE604" s="145"/>
      <c r="BF604" s="141"/>
      <c r="BG604" s="156"/>
      <c r="BH604" s="143"/>
      <c r="BI604" s="143"/>
      <c r="BJ604" s="138"/>
      <c r="BK604" s="138"/>
      <c r="BL604" s="138"/>
      <c r="BM604" s="138"/>
      <c r="BN604" s="138"/>
      <c r="BO604" s="138"/>
      <c r="BP604" s="138"/>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4"/>
      <c r="AQ605" s="141"/>
      <c r="AR605" s="145"/>
      <c r="AS605" s="141"/>
      <c r="AT605" s="153"/>
      <c r="AU605" s="145"/>
      <c r="AV605" s="141"/>
      <c r="AW605" s="140"/>
      <c r="AX605" s="145"/>
      <c r="AY605" s="141"/>
      <c r="AZ605" s="145"/>
      <c r="BA605" s="141"/>
      <c r="BB605" s="145"/>
      <c r="BC605" s="141"/>
      <c r="BD605" s="145"/>
      <c r="BE605" s="145"/>
      <c r="BF605" s="141"/>
      <c r="BG605" s="156"/>
      <c r="BH605" s="143"/>
      <c r="BI605" s="143"/>
      <c r="BJ605" s="138"/>
      <c r="BK605" s="138"/>
      <c r="BL605" s="138"/>
      <c r="BM605" s="138"/>
      <c r="BN605" s="138"/>
      <c r="BO605" s="138"/>
      <c r="BP605" s="138"/>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4"/>
      <c r="AQ606" s="141"/>
      <c r="AR606" s="145"/>
      <c r="AS606" s="141"/>
      <c r="AT606" s="153"/>
      <c r="AU606" s="145"/>
      <c r="AV606" s="141"/>
      <c r="AW606" s="140"/>
      <c r="AX606" s="145"/>
      <c r="AY606" s="141"/>
      <c r="AZ606" s="145"/>
      <c r="BA606" s="141"/>
      <c r="BB606" s="145"/>
      <c r="BC606" s="141"/>
      <c r="BD606" s="145"/>
      <c r="BE606" s="145"/>
      <c r="BF606" s="141"/>
      <c r="BG606" s="156"/>
      <c r="BH606" s="144"/>
      <c r="BI606" s="144"/>
      <c r="BJ606" s="139"/>
      <c r="BK606" s="139"/>
      <c r="BL606" s="139"/>
      <c r="BM606" s="139"/>
      <c r="BN606" s="139"/>
      <c r="BO606" s="139"/>
      <c r="BP606" s="139"/>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4">
        <f>IF(SUM(J607:J610)&lt;=6,SUM(J607:J610),IF(SUM(J607:J610)&gt;=6,"6",0))</f>
        <v>0</v>
      </c>
      <c r="AQ607" s="141">
        <f>IF(AP607&gt;=6,0,IF(SUM(K607:K610)&lt;=6,SUM(K607:K610),IF(SUM(K607:K610)&gt;=6,"6",0)))</f>
        <v>0</v>
      </c>
      <c r="AR607" s="145">
        <f>AP607</f>
        <v>0</v>
      </c>
      <c r="AS607" s="141">
        <f>AQ607</f>
        <v>0</v>
      </c>
      <c r="AT607" s="153">
        <f>AR607+AS607</f>
        <v>0</v>
      </c>
      <c r="AU607" s="145">
        <f>IF(AT607&lt;=6,AR607,"")</f>
        <v>0</v>
      </c>
      <c r="AV607" s="141">
        <f>IF(AT607&lt;=6,AS607,"")</f>
        <v>0</v>
      </c>
      <c r="AW607" s="140">
        <f>AT607-6</f>
        <v>-6</v>
      </c>
      <c r="AX607" s="145">
        <f>IF(AT607&gt;6,AR607,"")</f>
      </c>
      <c r="AY607" s="141">
        <f>IF(AU607&gt;6,AS607-AW607,"")</f>
      </c>
      <c r="AZ607" s="145">
        <f>IF(AR607&lt;=6,"")</f>
      </c>
      <c r="BA607" s="141">
        <f>IF(AR607&lt;=6,"")</f>
      </c>
      <c r="BB607" s="145">
        <f>IF(AX607&gt;6,AU607-6,"")</f>
        <v>-6</v>
      </c>
      <c r="BC607" s="141"/>
      <c r="BD607" s="145">
        <f>SUM(J607:J610)</f>
        <v>0</v>
      </c>
      <c r="BE607" s="145">
        <f>BD607-V607</f>
        <v>0</v>
      </c>
      <c r="BF607" s="141">
        <f>SUM(K607:K610)</f>
        <v>0</v>
      </c>
      <c r="BG607" s="156">
        <f>BF607-W607</f>
        <v>0</v>
      </c>
      <c r="BH607" s="142" t="e">
        <f>IF(#REF!="ÜCRETLİ ÖĞRT.",#REF!,0)</f>
        <v>#REF!</v>
      </c>
      <c r="BI607" s="142" t="e">
        <f>IF(#REF!="OKUL DIŞI GÖR.",#REF!,0)</f>
        <v>#REF!</v>
      </c>
      <c r="BJ607" s="137">
        <f>IF(B607="Müdür","20",IF(B607="Müdür Vekili","20",IF(B607="Müdür Başyardımcısı","20",IF(B607="Müdür Yardımcısı","18",0))))</f>
        <v>0</v>
      </c>
      <c r="BK607" s="137">
        <f>IF(B607="Müdür","20",IF(B607="Müdür Vekili","20",IF(B607="Müdür Başyardımcısı","20",IF(B607="Müdür Yardımcısı","18",0))))</f>
        <v>0</v>
      </c>
      <c r="BL607" s="137">
        <f>IF(B607="Müdür","30",IF(B607="Müdür Vekili","30",IF(B607="Müdür Başyardımcısı","30",IF(B607="Müdür Yardımcısı","18",IF(B607="Müdür Yardımcısı(Y)","22",0)))))</f>
        <v>0</v>
      </c>
      <c r="BM607" s="137">
        <f>IF(B607="Müdür","25",IF(B607="Müdür Vekili","25",IF(B607="Müdür Başyardımcısı","25",IF(B607="Müdür Yardımcısı","20",0))))</f>
        <v>0</v>
      </c>
      <c r="BN607" s="137">
        <f>IF(B607="Müdür","25",IF(B607="Müdür Vekili","25",IF(B607="Müdür Başyardımcısı","25",IF(B607="Müdür Yardımcısı","20",0))))</f>
        <v>0</v>
      </c>
      <c r="BO607" s="137">
        <f>IF(B607="Müdür","30",IF(B607="Müdür Vekili","30",IF(B607="Müdür Başyardımcısı","30",IF(B607="Müdür Yardımcısı","18",IF(B607="Müdür Yardımcısı(Y)","22",0)))))</f>
        <v>0</v>
      </c>
      <c r="BP607" s="137">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4"/>
      <c r="AQ608" s="141"/>
      <c r="AR608" s="145"/>
      <c r="AS608" s="141"/>
      <c r="AT608" s="153"/>
      <c r="AU608" s="145"/>
      <c r="AV608" s="141"/>
      <c r="AW608" s="140"/>
      <c r="AX608" s="145"/>
      <c r="AY608" s="141"/>
      <c r="AZ608" s="145"/>
      <c r="BA608" s="141"/>
      <c r="BB608" s="145"/>
      <c r="BC608" s="141"/>
      <c r="BD608" s="145"/>
      <c r="BE608" s="145"/>
      <c r="BF608" s="141"/>
      <c r="BG608" s="156"/>
      <c r="BH608" s="143"/>
      <c r="BI608" s="143"/>
      <c r="BJ608" s="138"/>
      <c r="BK608" s="138"/>
      <c r="BL608" s="138"/>
      <c r="BM608" s="138"/>
      <c r="BN608" s="138"/>
      <c r="BO608" s="138"/>
      <c r="BP608" s="138"/>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4"/>
      <c r="AQ609" s="141"/>
      <c r="AR609" s="145"/>
      <c r="AS609" s="141"/>
      <c r="AT609" s="153"/>
      <c r="AU609" s="145"/>
      <c r="AV609" s="141"/>
      <c r="AW609" s="140"/>
      <c r="AX609" s="145"/>
      <c r="AY609" s="141"/>
      <c r="AZ609" s="145"/>
      <c r="BA609" s="141"/>
      <c r="BB609" s="145"/>
      <c r="BC609" s="141"/>
      <c r="BD609" s="145"/>
      <c r="BE609" s="145"/>
      <c r="BF609" s="141"/>
      <c r="BG609" s="156"/>
      <c r="BH609" s="143"/>
      <c r="BI609" s="143"/>
      <c r="BJ609" s="138"/>
      <c r="BK609" s="138"/>
      <c r="BL609" s="138"/>
      <c r="BM609" s="138"/>
      <c r="BN609" s="138"/>
      <c r="BO609" s="138"/>
      <c r="BP609" s="138"/>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4"/>
      <c r="AQ610" s="141"/>
      <c r="AR610" s="145"/>
      <c r="AS610" s="141"/>
      <c r="AT610" s="153"/>
      <c r="AU610" s="145"/>
      <c r="AV610" s="141"/>
      <c r="AW610" s="140"/>
      <c r="AX610" s="145"/>
      <c r="AY610" s="141"/>
      <c r="AZ610" s="145"/>
      <c r="BA610" s="141"/>
      <c r="BB610" s="145"/>
      <c r="BC610" s="141"/>
      <c r="BD610" s="145"/>
      <c r="BE610" s="145"/>
      <c r="BF610" s="141"/>
      <c r="BG610" s="156"/>
      <c r="BH610" s="143"/>
      <c r="BI610" s="143"/>
      <c r="BJ610" s="138"/>
      <c r="BK610" s="138"/>
      <c r="BL610" s="138"/>
      <c r="BM610" s="138"/>
      <c r="BN610" s="138"/>
      <c r="BO610" s="138"/>
      <c r="BP610" s="138"/>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4"/>
      <c r="AQ611" s="141"/>
      <c r="AR611" s="145"/>
      <c r="AS611" s="141"/>
      <c r="AT611" s="153"/>
      <c r="AU611" s="145"/>
      <c r="AV611" s="141"/>
      <c r="AW611" s="140"/>
      <c r="AX611" s="145"/>
      <c r="AY611" s="141"/>
      <c r="AZ611" s="145"/>
      <c r="BA611" s="141"/>
      <c r="BB611" s="145"/>
      <c r="BC611" s="141"/>
      <c r="BD611" s="145"/>
      <c r="BE611" s="145"/>
      <c r="BF611" s="141"/>
      <c r="BG611" s="156"/>
      <c r="BH611" s="143"/>
      <c r="BI611" s="143"/>
      <c r="BJ611" s="138"/>
      <c r="BK611" s="138"/>
      <c r="BL611" s="138"/>
      <c r="BM611" s="138"/>
      <c r="BN611" s="138"/>
      <c r="BO611" s="138"/>
      <c r="BP611" s="138"/>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4"/>
      <c r="AQ612" s="141"/>
      <c r="AR612" s="145"/>
      <c r="AS612" s="141"/>
      <c r="AT612" s="153"/>
      <c r="AU612" s="145"/>
      <c r="AV612" s="141"/>
      <c r="AW612" s="140"/>
      <c r="AX612" s="145"/>
      <c r="AY612" s="141"/>
      <c r="AZ612" s="145"/>
      <c r="BA612" s="141"/>
      <c r="BB612" s="145"/>
      <c r="BC612" s="141"/>
      <c r="BD612" s="145"/>
      <c r="BE612" s="145"/>
      <c r="BF612" s="141"/>
      <c r="BG612" s="156"/>
      <c r="BH612" s="143"/>
      <c r="BI612" s="143"/>
      <c r="BJ612" s="138"/>
      <c r="BK612" s="138"/>
      <c r="BL612" s="138"/>
      <c r="BM612" s="138"/>
      <c r="BN612" s="138"/>
      <c r="BO612" s="138"/>
      <c r="BP612" s="138"/>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4"/>
      <c r="AQ613" s="141"/>
      <c r="AR613" s="145"/>
      <c r="AS613" s="141"/>
      <c r="AT613" s="153"/>
      <c r="AU613" s="145"/>
      <c r="AV613" s="141"/>
      <c r="AW613" s="140"/>
      <c r="AX613" s="145"/>
      <c r="AY613" s="141"/>
      <c r="AZ613" s="145"/>
      <c r="BA613" s="141"/>
      <c r="BB613" s="145"/>
      <c r="BC613" s="141"/>
      <c r="BD613" s="145"/>
      <c r="BE613" s="145"/>
      <c r="BF613" s="141"/>
      <c r="BG613" s="156"/>
      <c r="BH613" s="144"/>
      <c r="BI613" s="144"/>
      <c r="BJ613" s="139"/>
      <c r="BK613" s="139"/>
      <c r="BL613" s="139"/>
      <c r="BM613" s="139"/>
      <c r="BN613" s="139"/>
      <c r="BO613" s="139"/>
      <c r="BP613" s="139"/>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4">
        <f>IF(SUM(J614:J617)&lt;=6,SUM(J614:J617),IF(SUM(J614:J617)&gt;=6,"6",0))</f>
        <v>0</v>
      </c>
      <c r="AQ614" s="141">
        <f>IF(AP614&gt;=6,0,IF(SUM(K614:K617)&lt;=6,SUM(K614:K617),IF(SUM(K614:K617)&gt;=6,"6",0)))</f>
        <v>0</v>
      </c>
      <c r="AR614" s="145">
        <f>AP614</f>
        <v>0</v>
      </c>
      <c r="AS614" s="141">
        <f>AQ614</f>
        <v>0</v>
      </c>
      <c r="AT614" s="153">
        <f>AR614+AS614</f>
        <v>0</v>
      </c>
      <c r="AU614" s="145">
        <f>IF(AT614&lt;=6,AR614,"")</f>
        <v>0</v>
      </c>
      <c r="AV614" s="141">
        <f>IF(AT614&lt;=6,AS614,"")</f>
        <v>0</v>
      </c>
      <c r="AW614" s="140">
        <f>AT614-6</f>
        <v>-6</v>
      </c>
      <c r="AX614" s="145">
        <f>IF(AT614&gt;6,AR614,"")</f>
      </c>
      <c r="AY614" s="141">
        <f>IF(AU614&gt;6,AS614-AW614,"")</f>
      </c>
      <c r="AZ614" s="145">
        <f>IF(AR614&lt;=6,"")</f>
      </c>
      <c r="BA614" s="141">
        <f>IF(AR614&lt;=6,"")</f>
      </c>
      <c r="BB614" s="145">
        <f>IF(AX614&gt;6,AU614-6,"")</f>
        <v>-6</v>
      </c>
      <c r="BC614" s="141"/>
      <c r="BD614" s="145">
        <f>SUM(J614:J617)</f>
        <v>0</v>
      </c>
      <c r="BE614" s="145">
        <f>BD614-V614</f>
        <v>0</v>
      </c>
      <c r="BF614" s="141">
        <f>SUM(K614:K617)</f>
        <v>0</v>
      </c>
      <c r="BG614" s="156">
        <f>BF614-W614</f>
        <v>0</v>
      </c>
      <c r="BH614" s="142" t="e">
        <f>IF(#REF!="ÜCRETLİ ÖĞRT.",#REF!,0)</f>
        <v>#REF!</v>
      </c>
      <c r="BI614" s="142" t="e">
        <f>IF(#REF!="OKUL DIŞI GÖR.",#REF!,0)</f>
        <v>#REF!</v>
      </c>
      <c r="BJ614" s="137">
        <f>IF(B614="Müdür","20",IF(B614="Müdür Vekili","20",IF(B614="Müdür Başyardımcısı","20",IF(B614="Müdür Yardımcısı","18",0))))</f>
        <v>0</v>
      </c>
      <c r="BK614" s="137">
        <f>IF(B614="Müdür","20",IF(B614="Müdür Vekili","20",IF(B614="Müdür Başyardımcısı","20",IF(B614="Müdür Yardımcısı","18",0))))</f>
        <v>0</v>
      </c>
      <c r="BL614" s="137">
        <f>IF(B614="Müdür","30",IF(B614="Müdür Vekili","30",IF(B614="Müdür Başyardımcısı","30",IF(B614="Müdür Yardımcısı","18",IF(B614="Müdür Yardımcısı(Y)","22",0)))))</f>
        <v>0</v>
      </c>
      <c r="BM614" s="137">
        <f>IF(B614="Müdür","25",IF(B614="Müdür Vekili","25",IF(B614="Müdür Başyardımcısı","25",IF(B614="Müdür Yardımcısı","20",0))))</f>
        <v>0</v>
      </c>
      <c r="BN614" s="137">
        <f>IF(B614="Müdür","25",IF(B614="Müdür Vekili","25",IF(B614="Müdür Başyardımcısı","25",IF(B614="Müdür Yardımcısı","20",0))))</f>
        <v>0</v>
      </c>
      <c r="BO614" s="137">
        <f>IF(B614="Müdür","30",IF(B614="Müdür Vekili","30",IF(B614="Müdür Başyardımcısı","30",IF(B614="Müdür Yardımcısı","18",IF(B614="Müdür Yardımcısı(Y)","22",0)))))</f>
        <v>0</v>
      </c>
      <c r="BP614" s="137">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4"/>
      <c r="AQ615" s="141"/>
      <c r="AR615" s="145"/>
      <c r="AS615" s="141"/>
      <c r="AT615" s="153"/>
      <c r="AU615" s="145"/>
      <c r="AV615" s="141"/>
      <c r="AW615" s="140"/>
      <c r="AX615" s="145"/>
      <c r="AY615" s="141"/>
      <c r="AZ615" s="145"/>
      <c r="BA615" s="141"/>
      <c r="BB615" s="145"/>
      <c r="BC615" s="141"/>
      <c r="BD615" s="145"/>
      <c r="BE615" s="145"/>
      <c r="BF615" s="141"/>
      <c r="BG615" s="156"/>
      <c r="BH615" s="143"/>
      <c r="BI615" s="143"/>
      <c r="BJ615" s="138"/>
      <c r="BK615" s="138"/>
      <c r="BL615" s="138"/>
      <c r="BM615" s="138"/>
      <c r="BN615" s="138"/>
      <c r="BO615" s="138"/>
      <c r="BP615" s="138"/>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4"/>
      <c r="AQ616" s="141"/>
      <c r="AR616" s="145"/>
      <c r="AS616" s="141"/>
      <c r="AT616" s="153"/>
      <c r="AU616" s="145"/>
      <c r="AV616" s="141"/>
      <c r="AW616" s="140"/>
      <c r="AX616" s="145"/>
      <c r="AY616" s="141"/>
      <c r="AZ616" s="145"/>
      <c r="BA616" s="141"/>
      <c r="BB616" s="145"/>
      <c r="BC616" s="141"/>
      <c r="BD616" s="145"/>
      <c r="BE616" s="145"/>
      <c r="BF616" s="141"/>
      <c r="BG616" s="156"/>
      <c r="BH616" s="143"/>
      <c r="BI616" s="143"/>
      <c r="BJ616" s="138"/>
      <c r="BK616" s="138"/>
      <c r="BL616" s="138"/>
      <c r="BM616" s="138"/>
      <c r="BN616" s="138"/>
      <c r="BO616" s="138"/>
      <c r="BP616" s="138"/>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4"/>
      <c r="AQ617" s="141"/>
      <c r="AR617" s="145"/>
      <c r="AS617" s="141"/>
      <c r="AT617" s="153"/>
      <c r="AU617" s="145"/>
      <c r="AV617" s="141"/>
      <c r="AW617" s="140"/>
      <c r="AX617" s="145"/>
      <c r="AY617" s="141"/>
      <c r="AZ617" s="145"/>
      <c r="BA617" s="141"/>
      <c r="BB617" s="145"/>
      <c r="BC617" s="141"/>
      <c r="BD617" s="145"/>
      <c r="BE617" s="145"/>
      <c r="BF617" s="141"/>
      <c r="BG617" s="156"/>
      <c r="BH617" s="143"/>
      <c r="BI617" s="143"/>
      <c r="BJ617" s="138"/>
      <c r="BK617" s="138"/>
      <c r="BL617" s="138"/>
      <c r="BM617" s="138"/>
      <c r="BN617" s="138"/>
      <c r="BO617" s="138"/>
      <c r="BP617" s="138"/>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4"/>
      <c r="AQ618" s="141"/>
      <c r="AR618" s="145"/>
      <c r="AS618" s="141"/>
      <c r="AT618" s="153"/>
      <c r="AU618" s="145"/>
      <c r="AV618" s="141"/>
      <c r="AW618" s="140"/>
      <c r="AX618" s="145"/>
      <c r="AY618" s="141"/>
      <c r="AZ618" s="145"/>
      <c r="BA618" s="141"/>
      <c r="BB618" s="145"/>
      <c r="BC618" s="141"/>
      <c r="BD618" s="145"/>
      <c r="BE618" s="145"/>
      <c r="BF618" s="141"/>
      <c r="BG618" s="156"/>
      <c r="BH618" s="143"/>
      <c r="BI618" s="143"/>
      <c r="BJ618" s="138"/>
      <c r="BK618" s="138"/>
      <c r="BL618" s="138"/>
      <c r="BM618" s="138"/>
      <c r="BN618" s="138"/>
      <c r="BO618" s="138"/>
      <c r="BP618" s="138"/>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4"/>
      <c r="AQ619" s="141"/>
      <c r="AR619" s="145"/>
      <c r="AS619" s="141"/>
      <c r="AT619" s="153"/>
      <c r="AU619" s="145"/>
      <c r="AV619" s="141"/>
      <c r="AW619" s="140"/>
      <c r="AX619" s="145"/>
      <c r="AY619" s="141"/>
      <c r="AZ619" s="145"/>
      <c r="BA619" s="141"/>
      <c r="BB619" s="145"/>
      <c r="BC619" s="141"/>
      <c r="BD619" s="145"/>
      <c r="BE619" s="145"/>
      <c r="BF619" s="141"/>
      <c r="BG619" s="156"/>
      <c r="BH619" s="143"/>
      <c r="BI619" s="143"/>
      <c r="BJ619" s="138"/>
      <c r="BK619" s="138"/>
      <c r="BL619" s="138"/>
      <c r="BM619" s="138"/>
      <c r="BN619" s="138"/>
      <c r="BO619" s="138"/>
      <c r="BP619" s="138"/>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4"/>
      <c r="AQ620" s="141"/>
      <c r="AR620" s="145"/>
      <c r="AS620" s="141"/>
      <c r="AT620" s="153"/>
      <c r="AU620" s="145"/>
      <c r="AV620" s="141"/>
      <c r="AW620" s="140"/>
      <c r="AX620" s="145"/>
      <c r="AY620" s="141"/>
      <c r="AZ620" s="145"/>
      <c r="BA620" s="141"/>
      <c r="BB620" s="145"/>
      <c r="BC620" s="141"/>
      <c r="BD620" s="145"/>
      <c r="BE620" s="145"/>
      <c r="BF620" s="141"/>
      <c r="BG620" s="156"/>
      <c r="BH620" s="144"/>
      <c r="BI620" s="144"/>
      <c r="BJ620" s="139"/>
      <c r="BK620" s="139"/>
      <c r="BL620" s="139"/>
      <c r="BM620" s="139"/>
      <c r="BN620" s="139"/>
      <c r="BO620" s="139"/>
      <c r="BP620" s="139"/>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4">
        <f>IF(SUM(J621:J624)&lt;=6,SUM(J621:J624),IF(SUM(J621:J624)&gt;=6,"6",0))</f>
        <v>0</v>
      </c>
      <c r="AQ621" s="141">
        <f>IF(AP621&gt;=6,0,IF(SUM(K621:K624)&lt;=6,SUM(K621:K624),IF(SUM(K621:K624)&gt;=6,"6",0)))</f>
        <v>0</v>
      </c>
      <c r="AR621" s="145">
        <f>AP621</f>
        <v>0</v>
      </c>
      <c r="AS621" s="141">
        <f>AQ621</f>
        <v>0</v>
      </c>
      <c r="AT621" s="153">
        <f>AR621+AS621</f>
        <v>0</v>
      </c>
      <c r="AU621" s="145">
        <f>IF(AT621&lt;=6,AR621,"")</f>
        <v>0</v>
      </c>
      <c r="AV621" s="141">
        <f>IF(AT621&lt;=6,AS621,"")</f>
        <v>0</v>
      </c>
      <c r="AW621" s="140">
        <f>AT621-6</f>
        <v>-6</v>
      </c>
      <c r="AX621" s="145">
        <f>IF(AT621&gt;6,AR621,"")</f>
      </c>
      <c r="AY621" s="141">
        <f>IF(AU621&gt;6,AS621-AW621,"")</f>
      </c>
      <c r="AZ621" s="145">
        <f>IF(AR621&lt;=6,"")</f>
      </c>
      <c r="BA621" s="141">
        <f>IF(AR621&lt;=6,"")</f>
      </c>
      <c r="BB621" s="145">
        <f>IF(AX621&gt;6,AU621-6,"")</f>
        <v>-6</v>
      </c>
      <c r="BC621" s="141"/>
      <c r="BD621" s="145">
        <f>SUM(J621:J624)</f>
        <v>0</v>
      </c>
      <c r="BE621" s="145">
        <f>BD621-V621</f>
        <v>0</v>
      </c>
      <c r="BF621" s="141">
        <f>SUM(K621:K624)</f>
        <v>0</v>
      </c>
      <c r="BG621" s="156">
        <f>BF621-W621</f>
        <v>0</v>
      </c>
      <c r="BH621" s="142" t="e">
        <f>IF(#REF!="ÜCRETLİ ÖĞRT.",#REF!,0)</f>
        <v>#REF!</v>
      </c>
      <c r="BI621" s="142" t="e">
        <f>IF(#REF!="OKUL DIŞI GÖR.",#REF!,0)</f>
        <v>#REF!</v>
      </c>
      <c r="BJ621" s="137">
        <f>IF(B621="Müdür","20",IF(B621="Müdür Vekili","20",IF(B621="Müdür Başyardımcısı","20",IF(B621="Müdür Yardımcısı","18",0))))</f>
        <v>0</v>
      </c>
      <c r="BK621" s="137">
        <f>IF(B621="Müdür","20",IF(B621="Müdür Vekili","20",IF(B621="Müdür Başyardımcısı","20",IF(B621="Müdür Yardımcısı","18",0))))</f>
        <v>0</v>
      </c>
      <c r="BL621" s="137">
        <f>IF(B621="Müdür","30",IF(B621="Müdür Vekili","30",IF(B621="Müdür Başyardımcısı","30",IF(B621="Müdür Yardımcısı","18",IF(B621="Müdür Yardımcısı(Y)","22",0)))))</f>
        <v>0</v>
      </c>
      <c r="BM621" s="137">
        <f>IF(B621="Müdür","25",IF(B621="Müdür Vekili","25",IF(B621="Müdür Başyardımcısı","25",IF(B621="Müdür Yardımcısı","20",0))))</f>
        <v>0</v>
      </c>
      <c r="BN621" s="137">
        <f>IF(B621="Müdür","25",IF(B621="Müdür Vekili","25",IF(B621="Müdür Başyardımcısı","25",IF(B621="Müdür Yardımcısı","20",0))))</f>
        <v>0</v>
      </c>
      <c r="BO621" s="137">
        <f>IF(B621="Müdür","30",IF(B621="Müdür Vekili","30",IF(B621="Müdür Başyardımcısı","30",IF(B621="Müdür Yardımcısı","18",IF(B621="Müdür Yardımcısı(Y)","22",0)))))</f>
        <v>0</v>
      </c>
      <c r="BP621" s="137">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4"/>
      <c r="AQ622" s="141"/>
      <c r="AR622" s="145"/>
      <c r="AS622" s="141"/>
      <c r="AT622" s="153"/>
      <c r="AU622" s="145"/>
      <c r="AV622" s="141"/>
      <c r="AW622" s="140"/>
      <c r="AX622" s="145"/>
      <c r="AY622" s="141"/>
      <c r="AZ622" s="145"/>
      <c r="BA622" s="141"/>
      <c r="BB622" s="145"/>
      <c r="BC622" s="141"/>
      <c r="BD622" s="145"/>
      <c r="BE622" s="145"/>
      <c r="BF622" s="141"/>
      <c r="BG622" s="156"/>
      <c r="BH622" s="143"/>
      <c r="BI622" s="143"/>
      <c r="BJ622" s="138"/>
      <c r="BK622" s="138"/>
      <c r="BL622" s="138"/>
      <c r="BM622" s="138"/>
      <c r="BN622" s="138"/>
      <c r="BO622" s="138"/>
      <c r="BP622" s="138"/>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4"/>
      <c r="AQ623" s="141"/>
      <c r="AR623" s="145"/>
      <c r="AS623" s="141"/>
      <c r="AT623" s="153"/>
      <c r="AU623" s="145"/>
      <c r="AV623" s="141"/>
      <c r="AW623" s="140"/>
      <c r="AX623" s="145"/>
      <c r="AY623" s="141"/>
      <c r="AZ623" s="145"/>
      <c r="BA623" s="141"/>
      <c r="BB623" s="145"/>
      <c r="BC623" s="141"/>
      <c r="BD623" s="145"/>
      <c r="BE623" s="145"/>
      <c r="BF623" s="141"/>
      <c r="BG623" s="156"/>
      <c r="BH623" s="143"/>
      <c r="BI623" s="143"/>
      <c r="BJ623" s="138"/>
      <c r="BK623" s="138"/>
      <c r="BL623" s="138"/>
      <c r="BM623" s="138"/>
      <c r="BN623" s="138"/>
      <c r="BO623" s="138"/>
      <c r="BP623" s="138"/>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4"/>
      <c r="AQ624" s="141"/>
      <c r="AR624" s="145"/>
      <c r="AS624" s="141"/>
      <c r="AT624" s="153"/>
      <c r="AU624" s="145"/>
      <c r="AV624" s="141"/>
      <c r="AW624" s="140"/>
      <c r="AX624" s="145"/>
      <c r="AY624" s="141"/>
      <c r="AZ624" s="145"/>
      <c r="BA624" s="141"/>
      <c r="BB624" s="145"/>
      <c r="BC624" s="141"/>
      <c r="BD624" s="145"/>
      <c r="BE624" s="145"/>
      <c r="BF624" s="141"/>
      <c r="BG624" s="156"/>
      <c r="BH624" s="143"/>
      <c r="BI624" s="143"/>
      <c r="BJ624" s="138"/>
      <c r="BK624" s="138"/>
      <c r="BL624" s="138"/>
      <c r="BM624" s="138"/>
      <c r="BN624" s="138"/>
      <c r="BO624" s="138"/>
      <c r="BP624" s="138"/>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4"/>
      <c r="AQ625" s="141"/>
      <c r="AR625" s="145"/>
      <c r="AS625" s="141"/>
      <c r="AT625" s="153"/>
      <c r="AU625" s="145"/>
      <c r="AV625" s="141"/>
      <c r="AW625" s="140"/>
      <c r="AX625" s="145"/>
      <c r="AY625" s="141"/>
      <c r="AZ625" s="145"/>
      <c r="BA625" s="141"/>
      <c r="BB625" s="145"/>
      <c r="BC625" s="141"/>
      <c r="BD625" s="145"/>
      <c r="BE625" s="145"/>
      <c r="BF625" s="141"/>
      <c r="BG625" s="156"/>
      <c r="BH625" s="143"/>
      <c r="BI625" s="143"/>
      <c r="BJ625" s="138"/>
      <c r="BK625" s="138"/>
      <c r="BL625" s="138"/>
      <c r="BM625" s="138"/>
      <c r="BN625" s="138"/>
      <c r="BO625" s="138"/>
      <c r="BP625" s="138"/>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4"/>
      <c r="AQ626" s="141"/>
      <c r="AR626" s="145"/>
      <c r="AS626" s="141"/>
      <c r="AT626" s="153"/>
      <c r="AU626" s="145"/>
      <c r="AV626" s="141"/>
      <c r="AW626" s="140"/>
      <c r="AX626" s="145"/>
      <c r="AY626" s="141"/>
      <c r="AZ626" s="145"/>
      <c r="BA626" s="141"/>
      <c r="BB626" s="145"/>
      <c r="BC626" s="141"/>
      <c r="BD626" s="145"/>
      <c r="BE626" s="145"/>
      <c r="BF626" s="141"/>
      <c r="BG626" s="156"/>
      <c r="BH626" s="143"/>
      <c r="BI626" s="143"/>
      <c r="BJ626" s="138"/>
      <c r="BK626" s="138"/>
      <c r="BL626" s="138"/>
      <c r="BM626" s="138"/>
      <c r="BN626" s="138"/>
      <c r="BO626" s="138"/>
      <c r="BP626" s="138"/>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4"/>
      <c r="AQ627" s="141"/>
      <c r="AR627" s="145"/>
      <c r="AS627" s="141"/>
      <c r="AT627" s="153"/>
      <c r="AU627" s="145"/>
      <c r="AV627" s="141"/>
      <c r="AW627" s="140"/>
      <c r="AX627" s="145"/>
      <c r="AY627" s="141"/>
      <c r="AZ627" s="145"/>
      <c r="BA627" s="141"/>
      <c r="BB627" s="145"/>
      <c r="BC627" s="141"/>
      <c r="BD627" s="145"/>
      <c r="BE627" s="145"/>
      <c r="BF627" s="141"/>
      <c r="BG627" s="156"/>
      <c r="BH627" s="144"/>
      <c r="BI627" s="144"/>
      <c r="BJ627" s="139"/>
      <c r="BK627" s="139"/>
      <c r="BL627" s="139"/>
      <c r="BM627" s="139"/>
      <c r="BN627" s="139"/>
      <c r="BO627" s="139"/>
      <c r="BP627" s="139"/>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4">
        <f>IF(SUM(J628:J631)&lt;=6,SUM(J628:J631),IF(SUM(J628:J631)&gt;=6,"6",0))</f>
        <v>0</v>
      </c>
      <c r="AQ628" s="141">
        <f>IF(AP628&gt;=6,0,IF(SUM(K628:K631)&lt;=6,SUM(K628:K631),IF(SUM(K628:K631)&gt;=6,"6",0)))</f>
        <v>0</v>
      </c>
      <c r="AR628" s="145">
        <f>AP628</f>
        <v>0</v>
      </c>
      <c r="AS628" s="141">
        <f>AQ628</f>
        <v>0</v>
      </c>
      <c r="AT628" s="153">
        <f>AR628+AS628</f>
        <v>0</v>
      </c>
      <c r="AU628" s="145">
        <f>IF(AT628&lt;=6,AR628,"")</f>
        <v>0</v>
      </c>
      <c r="AV628" s="141">
        <f>IF(AT628&lt;=6,AS628,"")</f>
        <v>0</v>
      </c>
      <c r="AW628" s="140">
        <f>AT628-6</f>
        <v>-6</v>
      </c>
      <c r="AX628" s="145">
        <f>IF(AT628&gt;6,AR628,"")</f>
      </c>
      <c r="AY628" s="141">
        <f>IF(AU628&gt;6,AS628-AW628,"")</f>
      </c>
      <c r="AZ628" s="145">
        <f>IF(AR628&lt;=6,"")</f>
      </c>
      <c r="BA628" s="141">
        <f>IF(AR628&lt;=6,"")</f>
      </c>
      <c r="BB628" s="145">
        <f>IF(AX628&gt;6,AU628-6,"")</f>
        <v>-6</v>
      </c>
      <c r="BC628" s="141"/>
      <c r="BD628" s="145">
        <f>SUM(J628:J631)</f>
        <v>0</v>
      </c>
      <c r="BE628" s="145">
        <f>BD628-V628</f>
        <v>0</v>
      </c>
      <c r="BF628" s="141">
        <f>SUM(K628:K631)</f>
        <v>0</v>
      </c>
      <c r="BG628" s="156">
        <f>BF628-W628</f>
        <v>0</v>
      </c>
      <c r="BH628" s="142" t="e">
        <f>IF(#REF!="ÜCRETLİ ÖĞRT.",#REF!,0)</f>
        <v>#REF!</v>
      </c>
      <c r="BI628" s="142" t="e">
        <f>IF(#REF!="OKUL DIŞI GÖR.",#REF!,0)</f>
        <v>#REF!</v>
      </c>
      <c r="BJ628" s="137">
        <f>IF(B628="Müdür","20",IF(B628="Müdür Vekili","20",IF(B628="Müdür Başyardımcısı","20",IF(B628="Müdür Yardımcısı","18",0))))</f>
        <v>0</v>
      </c>
      <c r="BK628" s="137">
        <f>IF(B628="Müdür","20",IF(B628="Müdür Vekili","20",IF(B628="Müdür Başyardımcısı","20",IF(B628="Müdür Yardımcısı","18",0))))</f>
        <v>0</v>
      </c>
      <c r="BL628" s="137">
        <f>IF(B628="Müdür","30",IF(B628="Müdür Vekili","30",IF(B628="Müdür Başyardımcısı","30",IF(B628="Müdür Yardımcısı","18",IF(B628="Müdür Yardımcısı(Y)","22",0)))))</f>
        <v>0</v>
      </c>
      <c r="BM628" s="137">
        <f>IF(B628="Müdür","25",IF(B628="Müdür Vekili","25",IF(B628="Müdür Başyardımcısı","25",IF(B628="Müdür Yardımcısı","20",0))))</f>
        <v>0</v>
      </c>
      <c r="BN628" s="137">
        <f>IF(B628="Müdür","25",IF(B628="Müdür Vekili","25",IF(B628="Müdür Başyardımcısı","25",IF(B628="Müdür Yardımcısı","20",0))))</f>
        <v>0</v>
      </c>
      <c r="BO628" s="137">
        <f>IF(B628="Müdür","30",IF(B628="Müdür Vekili","30",IF(B628="Müdür Başyardımcısı","30",IF(B628="Müdür Yardımcısı","18",IF(B628="Müdür Yardımcısı(Y)","22",0)))))</f>
        <v>0</v>
      </c>
      <c r="BP628" s="137">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4"/>
      <c r="AQ629" s="141"/>
      <c r="AR629" s="145"/>
      <c r="AS629" s="141"/>
      <c r="AT629" s="153"/>
      <c r="AU629" s="145"/>
      <c r="AV629" s="141"/>
      <c r="AW629" s="140"/>
      <c r="AX629" s="145"/>
      <c r="AY629" s="141"/>
      <c r="AZ629" s="145"/>
      <c r="BA629" s="141"/>
      <c r="BB629" s="145"/>
      <c r="BC629" s="141"/>
      <c r="BD629" s="145"/>
      <c r="BE629" s="145"/>
      <c r="BF629" s="141"/>
      <c r="BG629" s="156"/>
      <c r="BH629" s="143"/>
      <c r="BI629" s="143"/>
      <c r="BJ629" s="138"/>
      <c r="BK629" s="138"/>
      <c r="BL629" s="138"/>
      <c r="BM629" s="138"/>
      <c r="BN629" s="138"/>
      <c r="BO629" s="138"/>
      <c r="BP629" s="138"/>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4"/>
      <c r="AQ630" s="141"/>
      <c r="AR630" s="145"/>
      <c r="AS630" s="141"/>
      <c r="AT630" s="153"/>
      <c r="AU630" s="145"/>
      <c r="AV630" s="141"/>
      <c r="AW630" s="140"/>
      <c r="AX630" s="145"/>
      <c r="AY630" s="141"/>
      <c r="AZ630" s="145"/>
      <c r="BA630" s="141"/>
      <c r="BB630" s="145"/>
      <c r="BC630" s="141"/>
      <c r="BD630" s="145"/>
      <c r="BE630" s="145"/>
      <c r="BF630" s="141"/>
      <c r="BG630" s="156"/>
      <c r="BH630" s="143"/>
      <c r="BI630" s="143"/>
      <c r="BJ630" s="138"/>
      <c r="BK630" s="138"/>
      <c r="BL630" s="138"/>
      <c r="BM630" s="138"/>
      <c r="BN630" s="138"/>
      <c r="BO630" s="138"/>
      <c r="BP630" s="138"/>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4"/>
      <c r="AQ631" s="141"/>
      <c r="AR631" s="145"/>
      <c r="AS631" s="141"/>
      <c r="AT631" s="153"/>
      <c r="AU631" s="145"/>
      <c r="AV631" s="141"/>
      <c r="AW631" s="140"/>
      <c r="AX631" s="145"/>
      <c r="AY631" s="141"/>
      <c r="AZ631" s="145"/>
      <c r="BA631" s="141"/>
      <c r="BB631" s="145"/>
      <c r="BC631" s="141"/>
      <c r="BD631" s="145"/>
      <c r="BE631" s="145"/>
      <c r="BF631" s="141"/>
      <c r="BG631" s="156"/>
      <c r="BH631" s="143"/>
      <c r="BI631" s="143"/>
      <c r="BJ631" s="138"/>
      <c r="BK631" s="138"/>
      <c r="BL631" s="138"/>
      <c r="BM631" s="138"/>
      <c r="BN631" s="138"/>
      <c r="BO631" s="138"/>
      <c r="BP631" s="138"/>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4"/>
      <c r="AQ632" s="141"/>
      <c r="AR632" s="145"/>
      <c r="AS632" s="141"/>
      <c r="AT632" s="153"/>
      <c r="AU632" s="145"/>
      <c r="AV632" s="141"/>
      <c r="AW632" s="140"/>
      <c r="AX632" s="145"/>
      <c r="AY632" s="141"/>
      <c r="AZ632" s="145"/>
      <c r="BA632" s="141"/>
      <c r="BB632" s="145"/>
      <c r="BC632" s="141"/>
      <c r="BD632" s="145"/>
      <c r="BE632" s="145"/>
      <c r="BF632" s="141"/>
      <c r="BG632" s="156"/>
      <c r="BH632" s="143"/>
      <c r="BI632" s="143"/>
      <c r="BJ632" s="138"/>
      <c r="BK632" s="138"/>
      <c r="BL632" s="138"/>
      <c r="BM632" s="138"/>
      <c r="BN632" s="138"/>
      <c r="BO632" s="138"/>
      <c r="BP632" s="138"/>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4"/>
      <c r="AQ633" s="141"/>
      <c r="AR633" s="145"/>
      <c r="AS633" s="141"/>
      <c r="AT633" s="153"/>
      <c r="AU633" s="145"/>
      <c r="AV633" s="141"/>
      <c r="AW633" s="140"/>
      <c r="AX633" s="145"/>
      <c r="AY633" s="141"/>
      <c r="AZ633" s="145"/>
      <c r="BA633" s="141"/>
      <c r="BB633" s="145"/>
      <c r="BC633" s="141"/>
      <c r="BD633" s="145"/>
      <c r="BE633" s="145"/>
      <c r="BF633" s="141"/>
      <c r="BG633" s="156"/>
      <c r="BH633" s="143"/>
      <c r="BI633" s="143"/>
      <c r="BJ633" s="138"/>
      <c r="BK633" s="138"/>
      <c r="BL633" s="138"/>
      <c r="BM633" s="138"/>
      <c r="BN633" s="138"/>
      <c r="BO633" s="138"/>
      <c r="BP633" s="138"/>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4"/>
      <c r="AQ634" s="141"/>
      <c r="AR634" s="145"/>
      <c r="AS634" s="141"/>
      <c r="AT634" s="153"/>
      <c r="AU634" s="145"/>
      <c r="AV634" s="141"/>
      <c r="AW634" s="140"/>
      <c r="AX634" s="145"/>
      <c r="AY634" s="141"/>
      <c r="AZ634" s="145"/>
      <c r="BA634" s="141"/>
      <c r="BB634" s="145"/>
      <c r="BC634" s="141"/>
      <c r="BD634" s="145"/>
      <c r="BE634" s="145"/>
      <c r="BF634" s="141"/>
      <c r="BG634" s="156"/>
      <c r="BH634" s="144"/>
      <c r="BI634" s="144"/>
      <c r="BJ634" s="139"/>
      <c r="BK634" s="139"/>
      <c r="BL634" s="139"/>
      <c r="BM634" s="139"/>
      <c r="BN634" s="139"/>
      <c r="BO634" s="139"/>
      <c r="BP634" s="139"/>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4">
        <f>IF(SUM(J635:J638)&lt;=6,SUM(J635:J638),IF(SUM(J635:J638)&gt;=6,"6",0))</f>
        <v>0</v>
      </c>
      <c r="AQ635" s="141">
        <f>IF(AP635&gt;=6,0,IF(SUM(K635:K638)&lt;=6,SUM(K635:K638),IF(SUM(K635:K638)&gt;=6,"6",0)))</f>
        <v>0</v>
      </c>
      <c r="AR635" s="145">
        <f>AP635</f>
        <v>0</v>
      </c>
      <c r="AS635" s="141">
        <f>AQ635</f>
        <v>0</v>
      </c>
      <c r="AT635" s="153">
        <f>AR635+AS635</f>
        <v>0</v>
      </c>
      <c r="AU635" s="145">
        <f>IF(AT635&lt;=6,AR635,"")</f>
        <v>0</v>
      </c>
      <c r="AV635" s="141">
        <f>IF(AT635&lt;=6,AS635,"")</f>
        <v>0</v>
      </c>
      <c r="AW635" s="140">
        <f>AT635-6</f>
        <v>-6</v>
      </c>
      <c r="AX635" s="145">
        <f>IF(AT635&gt;6,AR635,"")</f>
      </c>
      <c r="AY635" s="141">
        <f>IF(AU635&gt;6,AS635-AW635,"")</f>
      </c>
      <c r="AZ635" s="145">
        <f>IF(AR635&lt;=6,"")</f>
      </c>
      <c r="BA635" s="141">
        <f>IF(AR635&lt;=6,"")</f>
      </c>
      <c r="BB635" s="145">
        <f>IF(AX635&gt;6,AU635-6,"")</f>
        <v>-6</v>
      </c>
      <c r="BC635" s="141"/>
      <c r="BD635" s="145">
        <f>SUM(J635:J638)</f>
        <v>0</v>
      </c>
      <c r="BE635" s="145">
        <f>BD635-V635</f>
        <v>0</v>
      </c>
      <c r="BF635" s="141">
        <f>SUM(K635:K638)</f>
        <v>0</v>
      </c>
      <c r="BG635" s="156">
        <f>BF635-W635</f>
        <v>0</v>
      </c>
      <c r="BH635" s="142" t="e">
        <f>IF(#REF!="ÜCRETLİ ÖĞRT.",#REF!,0)</f>
        <v>#REF!</v>
      </c>
      <c r="BI635" s="142" t="e">
        <f>IF(#REF!="OKUL DIŞI GÖR.",#REF!,0)</f>
        <v>#REF!</v>
      </c>
      <c r="BJ635" s="137">
        <f>IF(B635="Müdür","20",IF(B635="Müdür Vekili","20",IF(B635="Müdür Başyardımcısı","20",IF(B635="Müdür Yardımcısı","18",0))))</f>
        <v>0</v>
      </c>
      <c r="BK635" s="137">
        <f>IF(B635="Müdür","20",IF(B635="Müdür Vekili","20",IF(B635="Müdür Başyardımcısı","20",IF(B635="Müdür Yardımcısı","18",0))))</f>
        <v>0</v>
      </c>
      <c r="BL635" s="137">
        <f>IF(B635="Müdür","30",IF(B635="Müdür Vekili","30",IF(B635="Müdür Başyardımcısı","30",IF(B635="Müdür Yardımcısı","18",IF(B635="Müdür Yardımcısı(Y)","22",0)))))</f>
        <v>0</v>
      </c>
      <c r="BM635" s="137">
        <f>IF(B635="Müdür","25",IF(B635="Müdür Vekili","25",IF(B635="Müdür Başyardımcısı","25",IF(B635="Müdür Yardımcısı","20",0))))</f>
        <v>0</v>
      </c>
      <c r="BN635" s="137">
        <f>IF(B635="Müdür","25",IF(B635="Müdür Vekili","25",IF(B635="Müdür Başyardımcısı","25",IF(B635="Müdür Yardımcısı","20",0))))</f>
        <v>0</v>
      </c>
      <c r="BO635" s="137">
        <f>IF(B635="Müdür","30",IF(B635="Müdür Vekili","30",IF(B635="Müdür Başyardımcısı","30",IF(B635="Müdür Yardımcısı","18",IF(B635="Müdür Yardımcısı(Y)","22",0)))))</f>
        <v>0</v>
      </c>
      <c r="BP635" s="137">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4"/>
      <c r="AQ636" s="141"/>
      <c r="AR636" s="145"/>
      <c r="AS636" s="141"/>
      <c r="AT636" s="153"/>
      <c r="AU636" s="145"/>
      <c r="AV636" s="141"/>
      <c r="AW636" s="140"/>
      <c r="AX636" s="145"/>
      <c r="AY636" s="141"/>
      <c r="AZ636" s="145"/>
      <c r="BA636" s="141"/>
      <c r="BB636" s="145"/>
      <c r="BC636" s="141"/>
      <c r="BD636" s="145"/>
      <c r="BE636" s="145"/>
      <c r="BF636" s="141"/>
      <c r="BG636" s="156"/>
      <c r="BH636" s="143"/>
      <c r="BI636" s="143"/>
      <c r="BJ636" s="138"/>
      <c r="BK636" s="138"/>
      <c r="BL636" s="138"/>
      <c r="BM636" s="138"/>
      <c r="BN636" s="138"/>
      <c r="BO636" s="138"/>
      <c r="BP636" s="138"/>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4"/>
      <c r="AQ637" s="141"/>
      <c r="AR637" s="145"/>
      <c r="AS637" s="141"/>
      <c r="AT637" s="153"/>
      <c r="AU637" s="145"/>
      <c r="AV637" s="141"/>
      <c r="AW637" s="140"/>
      <c r="AX637" s="145"/>
      <c r="AY637" s="141"/>
      <c r="AZ637" s="145"/>
      <c r="BA637" s="141"/>
      <c r="BB637" s="145"/>
      <c r="BC637" s="141"/>
      <c r="BD637" s="145"/>
      <c r="BE637" s="145"/>
      <c r="BF637" s="141"/>
      <c r="BG637" s="156"/>
      <c r="BH637" s="143"/>
      <c r="BI637" s="143"/>
      <c r="BJ637" s="138"/>
      <c r="BK637" s="138"/>
      <c r="BL637" s="138"/>
      <c r="BM637" s="138"/>
      <c r="BN637" s="138"/>
      <c r="BO637" s="138"/>
      <c r="BP637" s="138"/>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4"/>
      <c r="AQ638" s="141"/>
      <c r="AR638" s="145"/>
      <c r="AS638" s="141"/>
      <c r="AT638" s="153"/>
      <c r="AU638" s="145"/>
      <c r="AV638" s="141"/>
      <c r="AW638" s="140"/>
      <c r="AX638" s="145"/>
      <c r="AY638" s="141"/>
      <c r="AZ638" s="145"/>
      <c r="BA638" s="141"/>
      <c r="BB638" s="145"/>
      <c r="BC638" s="141"/>
      <c r="BD638" s="145"/>
      <c r="BE638" s="145"/>
      <c r="BF638" s="141"/>
      <c r="BG638" s="156"/>
      <c r="BH638" s="143"/>
      <c r="BI638" s="143"/>
      <c r="BJ638" s="138"/>
      <c r="BK638" s="138"/>
      <c r="BL638" s="138"/>
      <c r="BM638" s="138"/>
      <c r="BN638" s="138"/>
      <c r="BO638" s="138"/>
      <c r="BP638" s="138"/>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4"/>
      <c r="AQ639" s="141"/>
      <c r="AR639" s="145"/>
      <c r="AS639" s="141"/>
      <c r="AT639" s="153"/>
      <c r="AU639" s="145"/>
      <c r="AV639" s="141"/>
      <c r="AW639" s="140"/>
      <c r="AX639" s="145"/>
      <c r="AY639" s="141"/>
      <c r="AZ639" s="145"/>
      <c r="BA639" s="141"/>
      <c r="BB639" s="145"/>
      <c r="BC639" s="141"/>
      <c r="BD639" s="145"/>
      <c r="BE639" s="145"/>
      <c r="BF639" s="141"/>
      <c r="BG639" s="156"/>
      <c r="BH639" s="143"/>
      <c r="BI639" s="143"/>
      <c r="BJ639" s="138"/>
      <c r="BK639" s="138"/>
      <c r="BL639" s="138"/>
      <c r="BM639" s="138"/>
      <c r="BN639" s="138"/>
      <c r="BO639" s="138"/>
      <c r="BP639" s="138"/>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4"/>
      <c r="AQ640" s="141"/>
      <c r="AR640" s="145"/>
      <c r="AS640" s="141"/>
      <c r="AT640" s="153"/>
      <c r="AU640" s="145"/>
      <c r="AV640" s="141"/>
      <c r="AW640" s="140"/>
      <c r="AX640" s="145"/>
      <c r="AY640" s="141"/>
      <c r="AZ640" s="145"/>
      <c r="BA640" s="141"/>
      <c r="BB640" s="145"/>
      <c r="BC640" s="141"/>
      <c r="BD640" s="145"/>
      <c r="BE640" s="145"/>
      <c r="BF640" s="141"/>
      <c r="BG640" s="156"/>
      <c r="BH640" s="143"/>
      <c r="BI640" s="143"/>
      <c r="BJ640" s="138"/>
      <c r="BK640" s="138"/>
      <c r="BL640" s="138"/>
      <c r="BM640" s="138"/>
      <c r="BN640" s="138"/>
      <c r="BO640" s="138"/>
      <c r="BP640" s="138"/>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4"/>
      <c r="AQ641" s="141"/>
      <c r="AR641" s="145"/>
      <c r="AS641" s="141"/>
      <c r="AT641" s="153"/>
      <c r="AU641" s="145"/>
      <c r="AV641" s="141"/>
      <c r="AW641" s="140"/>
      <c r="AX641" s="145"/>
      <c r="AY641" s="141"/>
      <c r="AZ641" s="145"/>
      <c r="BA641" s="141"/>
      <c r="BB641" s="145"/>
      <c r="BC641" s="141"/>
      <c r="BD641" s="145"/>
      <c r="BE641" s="145"/>
      <c r="BF641" s="141"/>
      <c r="BG641" s="156"/>
      <c r="BH641" s="144"/>
      <c r="BI641" s="144"/>
      <c r="BJ641" s="139"/>
      <c r="BK641" s="139"/>
      <c r="BL641" s="139"/>
      <c r="BM641" s="139"/>
      <c r="BN641" s="139"/>
      <c r="BO641" s="139"/>
      <c r="BP641" s="139"/>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9"/>
      <c r="D643" s="12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8"/>
      <c r="D645" s="128"/>
      <c r="E645" s="30"/>
      <c r="F645" s="62"/>
      <c r="G645" s="62"/>
      <c r="H645" s="117"/>
      <c r="I645" s="31"/>
      <c r="J645" s="63"/>
      <c r="K645" s="62"/>
      <c r="L645" s="84"/>
      <c r="M645" s="84"/>
      <c r="N645" s="99"/>
      <c r="O645" s="99"/>
      <c r="P645" s="84"/>
      <c r="Q645" s="103"/>
      <c r="R645" s="99"/>
      <c r="S645" s="103"/>
      <c r="T645" s="99"/>
      <c r="U645" s="155"/>
      <c r="V645" s="93"/>
      <c r="W645" s="106"/>
      <c r="X645" s="93"/>
      <c r="Y645" s="106"/>
      <c r="Z645" s="84"/>
      <c r="AA645" s="99"/>
      <c r="AB645" s="99"/>
      <c r="AC645" s="103"/>
      <c r="AD645" s="99"/>
      <c r="AE645" s="84"/>
      <c r="AF645" s="84"/>
      <c r="AG645" s="103"/>
      <c r="AH645" s="79"/>
      <c r="AI645" s="79"/>
      <c r="AJ645" s="100"/>
      <c r="AK645" s="99"/>
      <c r="AL645" s="103"/>
      <c r="AM645" s="131"/>
      <c r="AN645" s="130"/>
      <c r="AO645" s="32"/>
      <c r="AP645" s="154">
        <f>IF(SUM(J645:J648)&lt;=6,SUM(J645:J648),IF(SUM(J645:J648)&gt;=6,"6",0))</f>
        <v>0</v>
      </c>
      <c r="AQ645" s="141">
        <f>IF(AP645&gt;=6,0,IF(SUM(K645:K648)&lt;=6,SUM(K645:K648),IF(SUM(K645:K648)&gt;=6,"6",0)))</f>
        <v>0</v>
      </c>
      <c r="AR645" s="145">
        <f>AP645</f>
        <v>0</v>
      </c>
      <c r="AS645" s="141">
        <f>AQ645</f>
        <v>0</v>
      </c>
      <c r="AT645" s="153">
        <f>AR645+AS645</f>
        <v>0</v>
      </c>
      <c r="AU645" s="145">
        <f>IF(AT645&lt;=6,AR645,"")</f>
        <v>0</v>
      </c>
      <c r="AV645" s="141">
        <f>IF(AT645&lt;=6,AS645,"")</f>
        <v>0</v>
      </c>
      <c r="AW645" s="140">
        <f>AT645-6</f>
        <v>-6</v>
      </c>
      <c r="AX645" s="145">
        <f>IF(AT645&gt;6,AR645,"")</f>
      </c>
      <c r="AY645" s="141">
        <f>IF(AU645&gt;6,AS645-AW645,"")</f>
      </c>
      <c r="AZ645" s="145">
        <f>IF(AR645&lt;=6,"")</f>
      </c>
      <c r="BA645" s="141">
        <f>IF(AR645&lt;=6,"")</f>
      </c>
      <c r="BB645" s="145">
        <f>IF(AX645&gt;6,AU645-6,"")</f>
        <v>-6</v>
      </c>
      <c r="BC645" s="141"/>
      <c r="BD645" s="145">
        <f>SUM(J645:J648)</f>
        <v>0</v>
      </c>
      <c r="BE645" s="145">
        <f>BD645-V645</f>
        <v>0</v>
      </c>
      <c r="BF645" s="141">
        <f>SUM(K645:K648)</f>
        <v>0</v>
      </c>
      <c r="BG645" s="156">
        <f>BF645-W645</f>
        <v>0</v>
      </c>
      <c r="BH645" s="142" t="e">
        <f>IF(#REF!="ÜCRETLİ ÖĞRT.",#REF!,0)</f>
        <v>#REF!</v>
      </c>
      <c r="BI645" s="142" t="e">
        <f>IF(#REF!="OKUL DIŞI GÖR.",#REF!,0)</f>
        <v>#REF!</v>
      </c>
      <c r="BJ645" s="137">
        <f>IF(B645="Müdür","20",IF(B645="Müdür Vekili","20",IF(B645="Müdür Başyardımcısı","20",IF(B645="Müdür Yardımcısı","18",0))))</f>
        <v>0</v>
      </c>
      <c r="BK645" s="137">
        <f>IF(B645="Müdür","20",IF(B645="Müdür Vekili","20",IF(B645="Müdür Başyardımcısı","20",IF(B645="Müdür Yardımcısı","18",0))))</f>
        <v>0</v>
      </c>
      <c r="BL645" s="137">
        <f>IF(B645="Müdür","30",IF(B645="Müdür Vekili","30",IF(B645="Müdür Başyardımcısı","30",IF(B645="Müdür Yardımcısı","18",IF(B645="Müdür Yardımcısı(Y)","22",0)))))</f>
        <v>0</v>
      </c>
      <c r="BM645" s="137">
        <f>IF(B645="Müdür","25",IF(B645="Müdür Vekili","25",IF(B645="Müdür Başyardımcısı","25",IF(B645="Müdür Yardımcısı","20",0))))</f>
        <v>0</v>
      </c>
      <c r="BN645" s="137">
        <f>IF(B645="Müdür","25",IF(B645="Müdür Vekili","25",IF(B645="Müdür Başyardımcısı","25",IF(B645="Müdür Yardımcısı","20",0))))</f>
        <v>0</v>
      </c>
      <c r="BO645" s="137">
        <f>IF(B645="Müdür","30",IF(B645="Müdür Vekili","30",IF(B645="Müdür Başyardımcısı","30",IF(B645="Müdür Yardımcısı","18",IF(B645="Müdür Yardımcısı(Y)","22",0)))))</f>
        <v>0</v>
      </c>
      <c r="BP645" s="137">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4"/>
      <c r="AQ646" s="141"/>
      <c r="AR646" s="145"/>
      <c r="AS646" s="141"/>
      <c r="AT646" s="153"/>
      <c r="AU646" s="145"/>
      <c r="AV646" s="141"/>
      <c r="AW646" s="140"/>
      <c r="AX646" s="145"/>
      <c r="AY646" s="141"/>
      <c r="AZ646" s="145"/>
      <c r="BA646" s="141"/>
      <c r="BB646" s="145"/>
      <c r="BC646" s="141"/>
      <c r="BD646" s="145"/>
      <c r="BE646" s="145"/>
      <c r="BF646" s="141"/>
      <c r="BG646" s="156"/>
      <c r="BH646" s="143"/>
      <c r="BI646" s="143"/>
      <c r="BJ646" s="138"/>
      <c r="BK646" s="138"/>
      <c r="BL646" s="138"/>
      <c r="BM646" s="138"/>
      <c r="BN646" s="138"/>
      <c r="BO646" s="138"/>
      <c r="BP646" s="138"/>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4"/>
      <c r="AQ647" s="141"/>
      <c r="AR647" s="145"/>
      <c r="AS647" s="141"/>
      <c r="AT647" s="153"/>
      <c r="AU647" s="145"/>
      <c r="AV647" s="141"/>
      <c r="AW647" s="140"/>
      <c r="AX647" s="145"/>
      <c r="AY647" s="141"/>
      <c r="AZ647" s="145"/>
      <c r="BA647" s="141"/>
      <c r="BB647" s="145"/>
      <c r="BC647" s="141"/>
      <c r="BD647" s="145"/>
      <c r="BE647" s="145"/>
      <c r="BF647" s="141"/>
      <c r="BG647" s="156"/>
      <c r="BH647" s="143"/>
      <c r="BI647" s="143"/>
      <c r="BJ647" s="138"/>
      <c r="BK647" s="138"/>
      <c r="BL647" s="138"/>
      <c r="BM647" s="138"/>
      <c r="BN647" s="138"/>
      <c r="BO647" s="138"/>
      <c r="BP647" s="138"/>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4"/>
      <c r="AQ648" s="141"/>
      <c r="AR648" s="145"/>
      <c r="AS648" s="141"/>
      <c r="AT648" s="153"/>
      <c r="AU648" s="145"/>
      <c r="AV648" s="141"/>
      <c r="AW648" s="140"/>
      <c r="AX648" s="145"/>
      <c r="AY648" s="141"/>
      <c r="AZ648" s="145"/>
      <c r="BA648" s="141"/>
      <c r="BB648" s="145"/>
      <c r="BC648" s="141"/>
      <c r="BD648" s="145"/>
      <c r="BE648" s="145"/>
      <c r="BF648" s="141"/>
      <c r="BG648" s="156"/>
      <c r="BH648" s="143"/>
      <c r="BI648" s="143"/>
      <c r="BJ648" s="138"/>
      <c r="BK648" s="138"/>
      <c r="BL648" s="138"/>
      <c r="BM648" s="138"/>
      <c r="BN648" s="138"/>
      <c r="BO648" s="138"/>
      <c r="BP648" s="138"/>
    </row>
    <row r="649" spans="1:68" ht="12" customHeight="1">
      <c r="A649" s="118"/>
      <c r="B649" s="121"/>
      <c r="C649" s="115"/>
      <c r="D649" s="115"/>
      <c r="E649" s="33"/>
      <c r="F649" s="64"/>
      <c r="G649" s="64"/>
      <c r="H649" s="118"/>
      <c r="I649" s="68"/>
      <c r="J649" s="126"/>
      <c r="K649" s="127"/>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4"/>
      <c r="AQ649" s="141"/>
      <c r="AR649" s="145"/>
      <c r="AS649" s="141"/>
      <c r="AT649" s="153"/>
      <c r="AU649" s="145"/>
      <c r="AV649" s="141"/>
      <c r="AW649" s="140"/>
      <c r="AX649" s="145"/>
      <c r="AY649" s="141"/>
      <c r="AZ649" s="145"/>
      <c r="BA649" s="141"/>
      <c r="BB649" s="145"/>
      <c r="BC649" s="141"/>
      <c r="BD649" s="145"/>
      <c r="BE649" s="145"/>
      <c r="BF649" s="141"/>
      <c r="BG649" s="156"/>
      <c r="BH649" s="143"/>
      <c r="BI649" s="143"/>
      <c r="BJ649" s="138"/>
      <c r="BK649" s="138"/>
      <c r="BL649" s="138"/>
      <c r="BM649" s="138"/>
      <c r="BN649" s="138"/>
      <c r="BO649" s="138"/>
      <c r="BP649" s="138"/>
    </row>
    <row r="650" spans="1:68" ht="12" customHeight="1">
      <c r="A650" s="118"/>
      <c r="B650" s="121"/>
      <c r="C650" s="115"/>
      <c r="D650" s="115"/>
      <c r="E650" s="33"/>
      <c r="F650" s="64"/>
      <c r="G650" s="64"/>
      <c r="H650" s="118"/>
      <c r="I650" s="69"/>
      <c r="J650" s="133"/>
      <c r="K650" s="134"/>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4"/>
      <c r="AQ650" s="141"/>
      <c r="AR650" s="145"/>
      <c r="AS650" s="141"/>
      <c r="AT650" s="153"/>
      <c r="AU650" s="145"/>
      <c r="AV650" s="141"/>
      <c r="AW650" s="140"/>
      <c r="AX650" s="145"/>
      <c r="AY650" s="141"/>
      <c r="AZ650" s="145"/>
      <c r="BA650" s="141"/>
      <c r="BB650" s="145"/>
      <c r="BC650" s="141"/>
      <c r="BD650" s="145"/>
      <c r="BE650" s="145"/>
      <c r="BF650" s="141"/>
      <c r="BG650" s="156"/>
      <c r="BH650" s="143"/>
      <c r="BI650" s="143"/>
      <c r="BJ650" s="138"/>
      <c r="BK650" s="138"/>
      <c r="BL650" s="138"/>
      <c r="BM650" s="138"/>
      <c r="BN650" s="138"/>
      <c r="BO650" s="138"/>
      <c r="BP650" s="138"/>
    </row>
    <row r="651" spans="1:68" ht="12" customHeight="1" thickBot="1">
      <c r="A651" s="119"/>
      <c r="B651" s="122"/>
      <c r="C651" s="116"/>
      <c r="D651" s="116"/>
      <c r="E651" s="35"/>
      <c r="F651" s="70"/>
      <c r="G651" s="70"/>
      <c r="H651" s="119"/>
      <c r="I651" s="71"/>
      <c r="J651" s="135"/>
      <c r="K651" s="136"/>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4"/>
      <c r="AQ651" s="141"/>
      <c r="AR651" s="145"/>
      <c r="AS651" s="141"/>
      <c r="AT651" s="153"/>
      <c r="AU651" s="145"/>
      <c r="AV651" s="141"/>
      <c r="AW651" s="140"/>
      <c r="AX651" s="145"/>
      <c r="AY651" s="141"/>
      <c r="AZ651" s="145"/>
      <c r="BA651" s="141"/>
      <c r="BB651" s="145"/>
      <c r="BC651" s="141"/>
      <c r="BD651" s="145"/>
      <c r="BE651" s="145"/>
      <c r="BF651" s="141"/>
      <c r="BG651" s="156"/>
      <c r="BH651" s="144"/>
      <c r="BI651" s="144"/>
      <c r="BJ651" s="139"/>
      <c r="BK651" s="139"/>
      <c r="BL651" s="139"/>
      <c r="BM651" s="139"/>
      <c r="BN651" s="139"/>
      <c r="BO651" s="139"/>
      <c r="BP651" s="139"/>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4">
        <f>IF(SUM(J680:J683)&lt;=6,SUM(J680:J683),IF(SUM(J680:J683)&gt;=6,"6",0))</f>
        <v>0</v>
      </c>
      <c r="AQ680" s="141">
        <f>IF(AP680&gt;=6,0,IF(SUM(K680:K683)&lt;=6,SUM(K680:K683),IF(SUM(K680:K683)&gt;=6,"6",0)))</f>
        <v>0</v>
      </c>
      <c r="AR680" s="145">
        <f>AP680</f>
        <v>0</v>
      </c>
      <c r="AS680" s="141">
        <f>AQ680</f>
        <v>0</v>
      </c>
      <c r="AT680" s="153">
        <f>AR680+AS680</f>
        <v>0</v>
      </c>
      <c r="AU680" s="145">
        <f>IF(AT680&lt;=6,AR680,"")</f>
        <v>0</v>
      </c>
      <c r="AV680" s="141">
        <f>IF(AT680&lt;=6,AS680,"")</f>
        <v>0</v>
      </c>
      <c r="AW680" s="140">
        <f>AT680-6</f>
        <v>-6</v>
      </c>
      <c r="AX680" s="145">
        <f>IF(AT680&gt;6,AR680,"")</f>
      </c>
      <c r="AY680" s="141">
        <f>IF(AU680&gt;6,AS680-AW680,"")</f>
      </c>
      <c r="AZ680" s="145">
        <f>IF(AR680&lt;=6,"")</f>
      </c>
      <c r="BA680" s="141">
        <f>IF(AR680&lt;=6,"")</f>
      </c>
      <c r="BB680" s="145">
        <f>IF(AX680&gt;6,AU680-6,"")</f>
        <v>-6</v>
      </c>
      <c r="BC680" s="141"/>
      <c r="BD680" s="145">
        <f>SUM(J680:J683)</f>
        <v>0</v>
      </c>
      <c r="BE680" s="145">
        <f>BD680-V680</f>
        <v>0</v>
      </c>
      <c r="BF680" s="141">
        <f>SUM(K680:K683)</f>
        <v>0</v>
      </c>
      <c r="BG680" s="156">
        <f>BF680-W680</f>
        <v>0</v>
      </c>
      <c r="BH680" s="142" t="e">
        <f>IF(#REF!="ÜCRETLİ ÖĞRT.",#REF!,0)</f>
        <v>#REF!</v>
      </c>
      <c r="BI680" s="142" t="e">
        <f>IF(#REF!="OKUL DIŞI GÖR.",#REF!,0)</f>
        <v>#REF!</v>
      </c>
      <c r="BJ680" s="137">
        <f>IF(B680="Müdür","20",IF(B680="Müdür Vekili","20",IF(B680="Müdür Başyardımcısı","20",IF(B680="Müdür Yardımcısı","18",0))))</f>
        <v>0</v>
      </c>
      <c r="BK680" s="137">
        <f>IF(B680="Müdür","20",IF(B680="Müdür Vekili","20",IF(B680="Müdür Başyardımcısı","20",IF(B680="Müdür Yardımcısı","18",0))))</f>
        <v>0</v>
      </c>
      <c r="BL680" s="137">
        <f>IF(B680="Müdür","30",IF(B680="Müdür Vekili","30",IF(B680="Müdür Başyardımcısı","30",IF(B680="Müdür Yardımcısı","18",IF(B680="Müdür Yardımcısı(Y)","22",0)))))</f>
        <v>0</v>
      </c>
      <c r="BM680" s="137">
        <f>IF(B680="Müdür","25",IF(B680="Müdür Vekili","25",IF(B680="Müdür Başyardımcısı","25",IF(B680="Müdür Yardımcısı","20",0))))</f>
        <v>0</v>
      </c>
      <c r="BN680" s="137">
        <f>IF(B680="Müdür","25",IF(B680="Müdür Vekili","25",IF(B680="Müdür Başyardımcısı","25",IF(B680="Müdür Yardımcısı","20",0))))</f>
        <v>0</v>
      </c>
      <c r="BO680" s="137">
        <f>IF(B680="Müdür","30",IF(B680="Müdür Vekili","30",IF(B680="Müdür Başyardımcısı","30",IF(B680="Müdür Yardımcısı","18",IF(B680="Müdür Yardımcısı(Y)","22",0)))))</f>
        <v>0</v>
      </c>
      <c r="BP680" s="137">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4"/>
      <c r="AQ681" s="141"/>
      <c r="AR681" s="145"/>
      <c r="AS681" s="141"/>
      <c r="AT681" s="153"/>
      <c r="AU681" s="145"/>
      <c r="AV681" s="141"/>
      <c r="AW681" s="140"/>
      <c r="AX681" s="145"/>
      <c r="AY681" s="141"/>
      <c r="AZ681" s="145"/>
      <c r="BA681" s="141"/>
      <c r="BB681" s="145"/>
      <c r="BC681" s="141"/>
      <c r="BD681" s="145"/>
      <c r="BE681" s="145"/>
      <c r="BF681" s="141"/>
      <c r="BG681" s="156"/>
      <c r="BH681" s="143"/>
      <c r="BI681" s="143"/>
      <c r="BJ681" s="138"/>
      <c r="BK681" s="138"/>
      <c r="BL681" s="138"/>
      <c r="BM681" s="138"/>
      <c r="BN681" s="138"/>
      <c r="BO681" s="138"/>
      <c r="BP681" s="138"/>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4"/>
      <c r="AQ682" s="141"/>
      <c r="AR682" s="145"/>
      <c r="AS682" s="141"/>
      <c r="AT682" s="153"/>
      <c r="AU682" s="145"/>
      <c r="AV682" s="141"/>
      <c r="AW682" s="140"/>
      <c r="AX682" s="145"/>
      <c r="AY682" s="141"/>
      <c r="AZ682" s="145"/>
      <c r="BA682" s="141"/>
      <c r="BB682" s="145"/>
      <c r="BC682" s="141"/>
      <c r="BD682" s="145"/>
      <c r="BE682" s="145"/>
      <c r="BF682" s="141"/>
      <c r="BG682" s="156"/>
      <c r="BH682" s="143"/>
      <c r="BI682" s="143"/>
      <c r="BJ682" s="138"/>
      <c r="BK682" s="138"/>
      <c r="BL682" s="138"/>
      <c r="BM682" s="138"/>
      <c r="BN682" s="138"/>
      <c r="BO682" s="138"/>
      <c r="BP682" s="138"/>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4"/>
      <c r="AQ683" s="141"/>
      <c r="AR683" s="145"/>
      <c r="AS683" s="141"/>
      <c r="AT683" s="153"/>
      <c r="AU683" s="145"/>
      <c r="AV683" s="141"/>
      <c r="AW683" s="140"/>
      <c r="AX683" s="145"/>
      <c r="AY683" s="141"/>
      <c r="AZ683" s="145"/>
      <c r="BA683" s="141"/>
      <c r="BB683" s="145"/>
      <c r="BC683" s="141"/>
      <c r="BD683" s="145"/>
      <c r="BE683" s="145"/>
      <c r="BF683" s="141"/>
      <c r="BG683" s="156"/>
      <c r="BH683" s="143"/>
      <c r="BI683" s="143"/>
      <c r="BJ683" s="138"/>
      <c r="BK683" s="138"/>
      <c r="BL683" s="138"/>
      <c r="BM683" s="138"/>
      <c r="BN683" s="138"/>
      <c r="BO683" s="138"/>
      <c r="BP683" s="138"/>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4"/>
      <c r="AQ684" s="141"/>
      <c r="AR684" s="145"/>
      <c r="AS684" s="141"/>
      <c r="AT684" s="153"/>
      <c r="AU684" s="145"/>
      <c r="AV684" s="141"/>
      <c r="AW684" s="140"/>
      <c r="AX684" s="145"/>
      <c r="AY684" s="141"/>
      <c r="AZ684" s="145"/>
      <c r="BA684" s="141"/>
      <c r="BB684" s="145"/>
      <c r="BC684" s="141"/>
      <c r="BD684" s="145"/>
      <c r="BE684" s="145"/>
      <c r="BF684" s="141"/>
      <c r="BG684" s="156"/>
      <c r="BH684" s="143"/>
      <c r="BI684" s="143"/>
      <c r="BJ684" s="138"/>
      <c r="BK684" s="138"/>
      <c r="BL684" s="138"/>
      <c r="BM684" s="138"/>
      <c r="BN684" s="138"/>
      <c r="BO684" s="138"/>
      <c r="BP684" s="138"/>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4"/>
      <c r="AQ685" s="141"/>
      <c r="AR685" s="145"/>
      <c r="AS685" s="141"/>
      <c r="AT685" s="153"/>
      <c r="AU685" s="145"/>
      <c r="AV685" s="141"/>
      <c r="AW685" s="140"/>
      <c r="AX685" s="145"/>
      <c r="AY685" s="141"/>
      <c r="AZ685" s="145"/>
      <c r="BA685" s="141"/>
      <c r="BB685" s="145"/>
      <c r="BC685" s="141"/>
      <c r="BD685" s="145"/>
      <c r="BE685" s="145"/>
      <c r="BF685" s="141"/>
      <c r="BG685" s="156"/>
      <c r="BH685" s="143"/>
      <c r="BI685" s="143"/>
      <c r="BJ685" s="138"/>
      <c r="BK685" s="138"/>
      <c r="BL685" s="138"/>
      <c r="BM685" s="138"/>
      <c r="BN685" s="138"/>
      <c r="BO685" s="138"/>
      <c r="BP685" s="138"/>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4"/>
      <c r="AQ686" s="141"/>
      <c r="AR686" s="145"/>
      <c r="AS686" s="141"/>
      <c r="AT686" s="153"/>
      <c r="AU686" s="145"/>
      <c r="AV686" s="141"/>
      <c r="AW686" s="140"/>
      <c r="AX686" s="145"/>
      <c r="AY686" s="141"/>
      <c r="AZ686" s="145"/>
      <c r="BA686" s="141"/>
      <c r="BB686" s="145"/>
      <c r="BC686" s="141"/>
      <c r="BD686" s="145"/>
      <c r="BE686" s="145"/>
      <c r="BF686" s="141"/>
      <c r="BG686" s="156"/>
      <c r="BH686" s="144"/>
      <c r="BI686" s="144"/>
      <c r="BJ686" s="139"/>
      <c r="BK686" s="139"/>
      <c r="BL686" s="139"/>
      <c r="BM686" s="139"/>
      <c r="BN686" s="139"/>
      <c r="BO686" s="139"/>
      <c r="BP686" s="139"/>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4">
        <f>IF(SUM(J687:J690)&lt;=6,SUM(J687:J690),IF(SUM(J687:J690)&gt;=6,"6",0))</f>
        <v>0</v>
      </c>
      <c r="AQ687" s="141">
        <f>IF(AP687&gt;=6,0,IF(SUM(K687:K690)&lt;=6,SUM(K687:K690),IF(SUM(K687:K690)&gt;=6,"6",0)))</f>
        <v>0</v>
      </c>
      <c r="AR687" s="145">
        <f>AP687</f>
        <v>0</v>
      </c>
      <c r="AS687" s="141">
        <f>AQ687</f>
        <v>0</v>
      </c>
      <c r="AT687" s="153">
        <f>AR687+AS687</f>
        <v>0</v>
      </c>
      <c r="AU687" s="145">
        <f>IF(AT687&lt;=6,AR687,"")</f>
        <v>0</v>
      </c>
      <c r="AV687" s="141">
        <f>IF(AT687&lt;=6,AS687,"")</f>
        <v>0</v>
      </c>
      <c r="AW687" s="140">
        <f>AT687-6</f>
        <v>-6</v>
      </c>
      <c r="AX687" s="145">
        <f>IF(AT687&gt;6,AR687,"")</f>
      </c>
      <c r="AY687" s="141">
        <f>IF(AU687&gt;6,AS687-AW687,"")</f>
      </c>
      <c r="AZ687" s="145">
        <f>IF(AR687&lt;=6,"")</f>
      </c>
      <c r="BA687" s="141">
        <f>IF(AR687&lt;=6,"")</f>
      </c>
      <c r="BB687" s="145">
        <f>IF(AX687&gt;6,AU687-6,"")</f>
        <v>-6</v>
      </c>
      <c r="BC687" s="141"/>
      <c r="BD687" s="145">
        <f>SUM(J687:J690)</f>
        <v>0</v>
      </c>
      <c r="BE687" s="145">
        <f>BD687-V687</f>
        <v>0</v>
      </c>
      <c r="BF687" s="141">
        <f>SUM(K687:K690)</f>
        <v>0</v>
      </c>
      <c r="BG687" s="156">
        <f>BF687-W687</f>
        <v>0</v>
      </c>
      <c r="BH687" s="142" t="e">
        <f>IF(#REF!="ÜCRETLİ ÖĞRT.",#REF!,0)</f>
        <v>#REF!</v>
      </c>
      <c r="BI687" s="142" t="e">
        <f>IF(#REF!="OKUL DIŞI GÖR.",#REF!,0)</f>
        <v>#REF!</v>
      </c>
      <c r="BJ687" s="137">
        <f>IF(B687="Müdür","20",IF(B687="Müdür Vekili","20",IF(B687="Müdür Başyardımcısı","20",IF(B687="Müdür Yardımcısı","18",0))))</f>
        <v>0</v>
      </c>
      <c r="BK687" s="137">
        <f>IF(B687="Müdür","20",IF(B687="Müdür Vekili","20",IF(B687="Müdür Başyardımcısı","20",IF(B687="Müdür Yardımcısı","18",0))))</f>
        <v>0</v>
      </c>
      <c r="BL687" s="137">
        <f>IF(B687="Müdür","30",IF(B687="Müdür Vekili","30",IF(B687="Müdür Başyardımcısı","30",IF(B687="Müdür Yardımcısı","18",IF(B687="Müdür Yardımcısı(Y)","22",0)))))</f>
        <v>0</v>
      </c>
      <c r="BM687" s="137">
        <f>IF(B687="Müdür","25",IF(B687="Müdür Vekili","25",IF(B687="Müdür Başyardımcısı","25",IF(B687="Müdür Yardımcısı","20",0))))</f>
        <v>0</v>
      </c>
      <c r="BN687" s="137">
        <f>IF(B687="Müdür","25",IF(B687="Müdür Vekili","25",IF(B687="Müdür Başyardımcısı","25",IF(B687="Müdür Yardımcısı","20",0))))</f>
        <v>0</v>
      </c>
      <c r="BO687" s="137">
        <f>IF(B687="Müdür","30",IF(B687="Müdür Vekili","30",IF(B687="Müdür Başyardımcısı","30",IF(B687="Müdür Yardımcısı","18",IF(B687="Müdür Yardımcısı(Y)","22",0)))))</f>
        <v>0</v>
      </c>
      <c r="BP687" s="137">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4"/>
      <c r="AQ688" s="141"/>
      <c r="AR688" s="145"/>
      <c r="AS688" s="141"/>
      <c r="AT688" s="153"/>
      <c r="AU688" s="145"/>
      <c r="AV688" s="141"/>
      <c r="AW688" s="140"/>
      <c r="AX688" s="145"/>
      <c r="AY688" s="141"/>
      <c r="AZ688" s="145"/>
      <c r="BA688" s="141"/>
      <c r="BB688" s="145"/>
      <c r="BC688" s="141"/>
      <c r="BD688" s="145"/>
      <c r="BE688" s="145"/>
      <c r="BF688" s="141"/>
      <c r="BG688" s="156"/>
      <c r="BH688" s="143"/>
      <c r="BI688" s="143"/>
      <c r="BJ688" s="138"/>
      <c r="BK688" s="138"/>
      <c r="BL688" s="138"/>
      <c r="BM688" s="138"/>
      <c r="BN688" s="138"/>
      <c r="BO688" s="138"/>
      <c r="BP688" s="138"/>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4"/>
      <c r="AQ689" s="141"/>
      <c r="AR689" s="145"/>
      <c r="AS689" s="141"/>
      <c r="AT689" s="153"/>
      <c r="AU689" s="145"/>
      <c r="AV689" s="141"/>
      <c r="AW689" s="140"/>
      <c r="AX689" s="145"/>
      <c r="AY689" s="141"/>
      <c r="AZ689" s="145"/>
      <c r="BA689" s="141"/>
      <c r="BB689" s="145"/>
      <c r="BC689" s="141"/>
      <c r="BD689" s="145"/>
      <c r="BE689" s="145"/>
      <c r="BF689" s="141"/>
      <c r="BG689" s="156"/>
      <c r="BH689" s="143"/>
      <c r="BI689" s="143"/>
      <c r="BJ689" s="138"/>
      <c r="BK689" s="138"/>
      <c r="BL689" s="138"/>
      <c r="BM689" s="138"/>
      <c r="BN689" s="138"/>
      <c r="BO689" s="138"/>
      <c r="BP689" s="138"/>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4"/>
      <c r="AQ690" s="141"/>
      <c r="AR690" s="145"/>
      <c r="AS690" s="141"/>
      <c r="AT690" s="153"/>
      <c r="AU690" s="145"/>
      <c r="AV690" s="141"/>
      <c r="AW690" s="140"/>
      <c r="AX690" s="145"/>
      <c r="AY690" s="141"/>
      <c r="AZ690" s="145"/>
      <c r="BA690" s="141"/>
      <c r="BB690" s="145"/>
      <c r="BC690" s="141"/>
      <c r="BD690" s="145"/>
      <c r="BE690" s="145"/>
      <c r="BF690" s="141"/>
      <c r="BG690" s="156"/>
      <c r="BH690" s="143"/>
      <c r="BI690" s="143"/>
      <c r="BJ690" s="138"/>
      <c r="BK690" s="138"/>
      <c r="BL690" s="138"/>
      <c r="BM690" s="138"/>
      <c r="BN690" s="138"/>
      <c r="BO690" s="138"/>
      <c r="BP690" s="138"/>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4"/>
      <c r="AQ691" s="141"/>
      <c r="AR691" s="145"/>
      <c r="AS691" s="141"/>
      <c r="AT691" s="153"/>
      <c r="AU691" s="145"/>
      <c r="AV691" s="141"/>
      <c r="AW691" s="140"/>
      <c r="AX691" s="145"/>
      <c r="AY691" s="141"/>
      <c r="AZ691" s="145"/>
      <c r="BA691" s="141"/>
      <c r="BB691" s="145"/>
      <c r="BC691" s="141"/>
      <c r="BD691" s="145"/>
      <c r="BE691" s="145"/>
      <c r="BF691" s="141"/>
      <c r="BG691" s="156"/>
      <c r="BH691" s="143"/>
      <c r="BI691" s="143"/>
      <c r="BJ691" s="138"/>
      <c r="BK691" s="138"/>
      <c r="BL691" s="138"/>
      <c r="BM691" s="138"/>
      <c r="BN691" s="138"/>
      <c r="BO691" s="138"/>
      <c r="BP691" s="138"/>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4"/>
      <c r="AQ692" s="141"/>
      <c r="AR692" s="145"/>
      <c r="AS692" s="141"/>
      <c r="AT692" s="153"/>
      <c r="AU692" s="145"/>
      <c r="AV692" s="141"/>
      <c r="AW692" s="140"/>
      <c r="AX692" s="145"/>
      <c r="AY692" s="141"/>
      <c r="AZ692" s="145"/>
      <c r="BA692" s="141"/>
      <c r="BB692" s="145"/>
      <c r="BC692" s="141"/>
      <c r="BD692" s="145"/>
      <c r="BE692" s="145"/>
      <c r="BF692" s="141"/>
      <c r="BG692" s="156"/>
      <c r="BH692" s="143"/>
      <c r="BI692" s="143"/>
      <c r="BJ692" s="138"/>
      <c r="BK692" s="138"/>
      <c r="BL692" s="138"/>
      <c r="BM692" s="138"/>
      <c r="BN692" s="138"/>
      <c r="BO692" s="138"/>
      <c r="BP692" s="138"/>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4"/>
      <c r="AQ693" s="141"/>
      <c r="AR693" s="145"/>
      <c r="AS693" s="141"/>
      <c r="AT693" s="153"/>
      <c r="AU693" s="145"/>
      <c r="AV693" s="141"/>
      <c r="AW693" s="140"/>
      <c r="AX693" s="145"/>
      <c r="AY693" s="141"/>
      <c r="AZ693" s="145"/>
      <c r="BA693" s="141"/>
      <c r="BB693" s="145"/>
      <c r="BC693" s="141"/>
      <c r="BD693" s="145"/>
      <c r="BE693" s="145"/>
      <c r="BF693" s="141"/>
      <c r="BG693" s="156"/>
      <c r="BH693" s="144"/>
      <c r="BI693" s="144"/>
      <c r="BJ693" s="139"/>
      <c r="BK693" s="139"/>
      <c r="BL693" s="139"/>
      <c r="BM693" s="139"/>
      <c r="BN693" s="139"/>
      <c r="BO693" s="139"/>
      <c r="BP693" s="139"/>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4">
        <f>IF(SUM(J694:J697)&lt;=6,SUM(J694:J697),IF(SUM(J694:J697)&gt;=6,"6",0))</f>
        <v>0</v>
      </c>
      <c r="AQ694" s="141">
        <f>IF(AP694&gt;=6,0,IF(SUM(K694:K697)&lt;=6,SUM(K694:K697),IF(SUM(K694:K697)&gt;=6,"6",0)))</f>
        <v>0</v>
      </c>
      <c r="AR694" s="145">
        <f>AP694</f>
        <v>0</v>
      </c>
      <c r="AS694" s="141">
        <f>AQ694</f>
        <v>0</v>
      </c>
      <c r="AT694" s="153">
        <f>AR694+AS694</f>
        <v>0</v>
      </c>
      <c r="AU694" s="145">
        <f>IF(AT694&lt;=6,AR694,"")</f>
        <v>0</v>
      </c>
      <c r="AV694" s="141">
        <f>IF(AT694&lt;=6,AS694,"")</f>
        <v>0</v>
      </c>
      <c r="AW694" s="140">
        <f>AT694-6</f>
        <v>-6</v>
      </c>
      <c r="AX694" s="145">
        <f>IF(AT694&gt;6,AR694,"")</f>
      </c>
      <c r="AY694" s="141">
        <f>IF(AU694&gt;6,AS694-AW694,"")</f>
      </c>
      <c r="AZ694" s="145">
        <f>IF(AR694&lt;=6,"")</f>
      </c>
      <c r="BA694" s="141">
        <f>IF(AR694&lt;=6,"")</f>
      </c>
      <c r="BB694" s="145">
        <f>IF(AX694&gt;6,AU694-6,"")</f>
        <v>-6</v>
      </c>
      <c r="BC694" s="141"/>
      <c r="BD694" s="145">
        <f>SUM(J694:J697)</f>
        <v>0</v>
      </c>
      <c r="BE694" s="145">
        <f>BD694-V694</f>
        <v>0</v>
      </c>
      <c r="BF694" s="141">
        <f>SUM(K694:K697)</f>
        <v>0</v>
      </c>
      <c r="BG694" s="156">
        <f>BF694-W694</f>
        <v>0</v>
      </c>
      <c r="BH694" s="142" t="e">
        <f>IF(#REF!="ÜCRETLİ ÖĞRT.",#REF!,0)</f>
        <v>#REF!</v>
      </c>
      <c r="BI694" s="142" t="e">
        <f>IF(#REF!="OKUL DIŞI GÖR.",#REF!,0)</f>
        <v>#REF!</v>
      </c>
      <c r="BJ694" s="137">
        <f>IF(B694="Müdür","20",IF(B694="Müdür Vekili","20",IF(B694="Müdür Başyardımcısı","20",IF(B694="Müdür Yardımcısı","18",0))))</f>
        <v>0</v>
      </c>
      <c r="BK694" s="137">
        <f>IF(B694="Müdür","20",IF(B694="Müdür Vekili","20",IF(B694="Müdür Başyardımcısı","20",IF(B694="Müdür Yardımcısı","18",0))))</f>
        <v>0</v>
      </c>
      <c r="BL694" s="137">
        <f>IF(B694="Müdür","30",IF(B694="Müdür Vekili","30",IF(B694="Müdür Başyardımcısı","30",IF(B694="Müdür Yardımcısı","18",IF(B694="Müdür Yardımcısı(Y)","22",0)))))</f>
        <v>0</v>
      </c>
      <c r="BM694" s="137">
        <f>IF(B694="Müdür","25",IF(B694="Müdür Vekili","25",IF(B694="Müdür Başyardımcısı","25",IF(B694="Müdür Yardımcısı","20",0))))</f>
        <v>0</v>
      </c>
      <c r="BN694" s="137">
        <f>IF(B694="Müdür","25",IF(B694="Müdür Vekili","25",IF(B694="Müdür Başyardımcısı","25",IF(B694="Müdür Yardımcısı","20",0))))</f>
        <v>0</v>
      </c>
      <c r="BO694" s="137">
        <f>IF(B694="Müdür","30",IF(B694="Müdür Vekili","30",IF(B694="Müdür Başyardımcısı","30",IF(B694="Müdür Yardımcısı","18",IF(B694="Müdür Yardımcısı(Y)","22",0)))))</f>
        <v>0</v>
      </c>
      <c r="BP694" s="137">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4"/>
      <c r="AQ695" s="141"/>
      <c r="AR695" s="145"/>
      <c r="AS695" s="141"/>
      <c r="AT695" s="153"/>
      <c r="AU695" s="145"/>
      <c r="AV695" s="141"/>
      <c r="AW695" s="140"/>
      <c r="AX695" s="145"/>
      <c r="AY695" s="141"/>
      <c r="AZ695" s="145"/>
      <c r="BA695" s="141"/>
      <c r="BB695" s="145"/>
      <c r="BC695" s="141"/>
      <c r="BD695" s="145"/>
      <c r="BE695" s="145"/>
      <c r="BF695" s="141"/>
      <c r="BG695" s="156"/>
      <c r="BH695" s="143"/>
      <c r="BI695" s="143"/>
      <c r="BJ695" s="138"/>
      <c r="BK695" s="138"/>
      <c r="BL695" s="138"/>
      <c r="BM695" s="138"/>
      <c r="BN695" s="138"/>
      <c r="BO695" s="138"/>
      <c r="BP695" s="138"/>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4"/>
      <c r="AQ696" s="141"/>
      <c r="AR696" s="145"/>
      <c r="AS696" s="141"/>
      <c r="AT696" s="153"/>
      <c r="AU696" s="145"/>
      <c r="AV696" s="141"/>
      <c r="AW696" s="140"/>
      <c r="AX696" s="145"/>
      <c r="AY696" s="141"/>
      <c r="AZ696" s="145"/>
      <c r="BA696" s="141"/>
      <c r="BB696" s="145"/>
      <c r="BC696" s="141"/>
      <c r="BD696" s="145"/>
      <c r="BE696" s="145"/>
      <c r="BF696" s="141"/>
      <c r="BG696" s="156"/>
      <c r="BH696" s="143"/>
      <c r="BI696" s="143"/>
      <c r="BJ696" s="138"/>
      <c r="BK696" s="138"/>
      <c r="BL696" s="138"/>
      <c r="BM696" s="138"/>
      <c r="BN696" s="138"/>
      <c r="BO696" s="138"/>
      <c r="BP696" s="138"/>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4"/>
      <c r="AQ697" s="141"/>
      <c r="AR697" s="145"/>
      <c r="AS697" s="141"/>
      <c r="AT697" s="153"/>
      <c r="AU697" s="145"/>
      <c r="AV697" s="141"/>
      <c r="AW697" s="140"/>
      <c r="AX697" s="145"/>
      <c r="AY697" s="141"/>
      <c r="AZ697" s="145"/>
      <c r="BA697" s="141"/>
      <c r="BB697" s="145"/>
      <c r="BC697" s="141"/>
      <c r="BD697" s="145"/>
      <c r="BE697" s="145"/>
      <c r="BF697" s="141"/>
      <c r="BG697" s="156"/>
      <c r="BH697" s="143"/>
      <c r="BI697" s="143"/>
      <c r="BJ697" s="138"/>
      <c r="BK697" s="138"/>
      <c r="BL697" s="138"/>
      <c r="BM697" s="138"/>
      <c r="BN697" s="138"/>
      <c r="BO697" s="138"/>
      <c r="BP697" s="138"/>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4"/>
      <c r="AQ698" s="141"/>
      <c r="AR698" s="145"/>
      <c r="AS698" s="141"/>
      <c r="AT698" s="153"/>
      <c r="AU698" s="145"/>
      <c r="AV698" s="141"/>
      <c r="AW698" s="140"/>
      <c r="AX698" s="145"/>
      <c r="AY698" s="141"/>
      <c r="AZ698" s="145"/>
      <c r="BA698" s="141"/>
      <c r="BB698" s="145"/>
      <c r="BC698" s="141"/>
      <c r="BD698" s="145"/>
      <c r="BE698" s="145"/>
      <c r="BF698" s="141"/>
      <c r="BG698" s="156"/>
      <c r="BH698" s="143"/>
      <c r="BI698" s="143"/>
      <c r="BJ698" s="138"/>
      <c r="BK698" s="138"/>
      <c r="BL698" s="138"/>
      <c r="BM698" s="138"/>
      <c r="BN698" s="138"/>
      <c r="BO698" s="138"/>
      <c r="BP698" s="138"/>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4"/>
      <c r="AQ699" s="141"/>
      <c r="AR699" s="145"/>
      <c r="AS699" s="141"/>
      <c r="AT699" s="153"/>
      <c r="AU699" s="145"/>
      <c r="AV699" s="141"/>
      <c r="AW699" s="140"/>
      <c r="AX699" s="145"/>
      <c r="AY699" s="141"/>
      <c r="AZ699" s="145"/>
      <c r="BA699" s="141"/>
      <c r="BB699" s="145"/>
      <c r="BC699" s="141"/>
      <c r="BD699" s="145"/>
      <c r="BE699" s="145"/>
      <c r="BF699" s="141"/>
      <c r="BG699" s="156"/>
      <c r="BH699" s="143"/>
      <c r="BI699" s="143"/>
      <c r="BJ699" s="138"/>
      <c r="BK699" s="138"/>
      <c r="BL699" s="138"/>
      <c r="BM699" s="138"/>
      <c r="BN699" s="138"/>
      <c r="BO699" s="138"/>
      <c r="BP699" s="138"/>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4"/>
      <c r="AQ700" s="141"/>
      <c r="AR700" s="145"/>
      <c r="AS700" s="141"/>
      <c r="AT700" s="153"/>
      <c r="AU700" s="145"/>
      <c r="AV700" s="141"/>
      <c r="AW700" s="140"/>
      <c r="AX700" s="145"/>
      <c r="AY700" s="141"/>
      <c r="AZ700" s="145"/>
      <c r="BA700" s="141"/>
      <c r="BB700" s="145"/>
      <c r="BC700" s="141"/>
      <c r="BD700" s="145"/>
      <c r="BE700" s="145"/>
      <c r="BF700" s="141"/>
      <c r="BG700" s="156"/>
      <c r="BH700" s="144"/>
      <c r="BI700" s="144"/>
      <c r="BJ700" s="139"/>
      <c r="BK700" s="139"/>
      <c r="BL700" s="139"/>
      <c r="BM700" s="139"/>
      <c r="BN700" s="139"/>
      <c r="BO700" s="139"/>
      <c r="BP700" s="139"/>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4">
        <f>IF(SUM(J701:J704)&lt;=6,SUM(J701:J704),IF(SUM(J701:J704)&gt;=6,"6",0))</f>
        <v>0</v>
      </c>
      <c r="AQ701" s="141">
        <f>IF(AP701&gt;=6,0,IF(SUM(K701:K704)&lt;=6,SUM(K701:K704),IF(SUM(K701:K704)&gt;=6,"6",0)))</f>
        <v>0</v>
      </c>
      <c r="AR701" s="145">
        <f>AP701</f>
        <v>0</v>
      </c>
      <c r="AS701" s="141">
        <f>AQ701</f>
        <v>0</v>
      </c>
      <c r="AT701" s="153">
        <f>AR701+AS701</f>
        <v>0</v>
      </c>
      <c r="AU701" s="145">
        <f>IF(AT701&lt;=6,AR701,"")</f>
        <v>0</v>
      </c>
      <c r="AV701" s="141">
        <f>IF(AT701&lt;=6,AS701,"")</f>
        <v>0</v>
      </c>
      <c r="AW701" s="140">
        <f>AT701-6</f>
        <v>-6</v>
      </c>
      <c r="AX701" s="145">
        <f>IF(AT701&gt;6,AR701,"")</f>
      </c>
      <c r="AY701" s="141">
        <f>IF(AU701&gt;6,AS701-AW701,"")</f>
      </c>
      <c r="AZ701" s="145">
        <f>IF(AR701&lt;=6,"")</f>
      </c>
      <c r="BA701" s="141">
        <f>IF(AR701&lt;=6,"")</f>
      </c>
      <c r="BB701" s="145">
        <f>IF(AX701&gt;6,AU701-6,"")</f>
        <v>-6</v>
      </c>
      <c r="BC701" s="141"/>
      <c r="BD701" s="145">
        <f>SUM(J701:J704)</f>
        <v>0</v>
      </c>
      <c r="BE701" s="145">
        <f>BD701-V701</f>
        <v>0</v>
      </c>
      <c r="BF701" s="141">
        <f>SUM(K701:K704)</f>
        <v>0</v>
      </c>
      <c r="BG701" s="156">
        <f>BF701-W701</f>
        <v>0</v>
      </c>
      <c r="BH701" s="142" t="e">
        <f>IF(#REF!="ÜCRETLİ ÖĞRT.",#REF!,0)</f>
        <v>#REF!</v>
      </c>
      <c r="BI701" s="142" t="e">
        <f>IF(#REF!="OKUL DIŞI GÖR.",#REF!,0)</f>
        <v>#REF!</v>
      </c>
      <c r="BJ701" s="137">
        <f>IF(B701="Müdür","20",IF(B701="Müdür Vekili","20",IF(B701="Müdür Başyardımcısı","20",IF(B701="Müdür Yardımcısı","18",0))))</f>
        <v>0</v>
      </c>
      <c r="BK701" s="137">
        <f>IF(B701="Müdür","20",IF(B701="Müdür Vekili","20",IF(B701="Müdür Başyardımcısı","20",IF(B701="Müdür Yardımcısı","18",0))))</f>
        <v>0</v>
      </c>
      <c r="BL701" s="137">
        <f>IF(B701="Müdür","30",IF(B701="Müdür Vekili","30",IF(B701="Müdür Başyardımcısı","30",IF(B701="Müdür Yardımcısı","18",IF(B701="Müdür Yardımcısı(Y)","22",0)))))</f>
        <v>0</v>
      </c>
      <c r="BM701" s="137">
        <f>IF(B701="Müdür","25",IF(B701="Müdür Vekili","25",IF(B701="Müdür Başyardımcısı","25",IF(B701="Müdür Yardımcısı","20",0))))</f>
        <v>0</v>
      </c>
      <c r="BN701" s="137">
        <f>IF(B701="Müdür","25",IF(B701="Müdür Vekili","25",IF(B701="Müdür Başyardımcısı","25",IF(B701="Müdür Yardımcısı","20",0))))</f>
        <v>0</v>
      </c>
      <c r="BO701" s="137">
        <f>IF(B701="Müdür","30",IF(B701="Müdür Vekili","30",IF(B701="Müdür Başyardımcısı","30",IF(B701="Müdür Yardımcısı","18",IF(B701="Müdür Yardımcısı(Y)","22",0)))))</f>
        <v>0</v>
      </c>
      <c r="BP701" s="137">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4"/>
      <c r="AQ702" s="141"/>
      <c r="AR702" s="145"/>
      <c r="AS702" s="141"/>
      <c r="AT702" s="153"/>
      <c r="AU702" s="145"/>
      <c r="AV702" s="141"/>
      <c r="AW702" s="140"/>
      <c r="AX702" s="145"/>
      <c r="AY702" s="141"/>
      <c r="AZ702" s="145"/>
      <c r="BA702" s="141"/>
      <c r="BB702" s="145"/>
      <c r="BC702" s="141"/>
      <c r="BD702" s="145"/>
      <c r="BE702" s="145"/>
      <c r="BF702" s="141"/>
      <c r="BG702" s="156"/>
      <c r="BH702" s="143"/>
      <c r="BI702" s="143"/>
      <c r="BJ702" s="138"/>
      <c r="BK702" s="138"/>
      <c r="BL702" s="138"/>
      <c r="BM702" s="138"/>
      <c r="BN702" s="138"/>
      <c r="BO702" s="138"/>
      <c r="BP702" s="138"/>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4"/>
      <c r="AQ703" s="141"/>
      <c r="AR703" s="145"/>
      <c r="AS703" s="141"/>
      <c r="AT703" s="153"/>
      <c r="AU703" s="145"/>
      <c r="AV703" s="141"/>
      <c r="AW703" s="140"/>
      <c r="AX703" s="145"/>
      <c r="AY703" s="141"/>
      <c r="AZ703" s="145"/>
      <c r="BA703" s="141"/>
      <c r="BB703" s="145"/>
      <c r="BC703" s="141"/>
      <c r="BD703" s="145"/>
      <c r="BE703" s="145"/>
      <c r="BF703" s="141"/>
      <c r="BG703" s="156"/>
      <c r="BH703" s="143"/>
      <c r="BI703" s="143"/>
      <c r="BJ703" s="138"/>
      <c r="BK703" s="138"/>
      <c r="BL703" s="138"/>
      <c r="BM703" s="138"/>
      <c r="BN703" s="138"/>
      <c r="BO703" s="138"/>
      <c r="BP703" s="138"/>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4"/>
      <c r="AQ704" s="141"/>
      <c r="AR704" s="145"/>
      <c r="AS704" s="141"/>
      <c r="AT704" s="153"/>
      <c r="AU704" s="145"/>
      <c r="AV704" s="141"/>
      <c r="AW704" s="140"/>
      <c r="AX704" s="145"/>
      <c r="AY704" s="141"/>
      <c r="AZ704" s="145"/>
      <c r="BA704" s="141"/>
      <c r="BB704" s="145"/>
      <c r="BC704" s="141"/>
      <c r="BD704" s="145"/>
      <c r="BE704" s="145"/>
      <c r="BF704" s="141"/>
      <c r="BG704" s="156"/>
      <c r="BH704" s="143"/>
      <c r="BI704" s="143"/>
      <c r="BJ704" s="138"/>
      <c r="BK704" s="138"/>
      <c r="BL704" s="138"/>
      <c r="BM704" s="138"/>
      <c r="BN704" s="138"/>
      <c r="BO704" s="138"/>
      <c r="BP704" s="138"/>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4"/>
      <c r="AQ705" s="141"/>
      <c r="AR705" s="145"/>
      <c r="AS705" s="141"/>
      <c r="AT705" s="153"/>
      <c r="AU705" s="145"/>
      <c r="AV705" s="141"/>
      <c r="AW705" s="140"/>
      <c r="AX705" s="145"/>
      <c r="AY705" s="141"/>
      <c r="AZ705" s="145"/>
      <c r="BA705" s="141"/>
      <c r="BB705" s="145"/>
      <c r="BC705" s="141"/>
      <c r="BD705" s="145"/>
      <c r="BE705" s="145"/>
      <c r="BF705" s="141"/>
      <c r="BG705" s="156"/>
      <c r="BH705" s="143"/>
      <c r="BI705" s="143"/>
      <c r="BJ705" s="138"/>
      <c r="BK705" s="138"/>
      <c r="BL705" s="138"/>
      <c r="BM705" s="138"/>
      <c r="BN705" s="138"/>
      <c r="BO705" s="138"/>
      <c r="BP705" s="138"/>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4"/>
      <c r="AQ706" s="141"/>
      <c r="AR706" s="145"/>
      <c r="AS706" s="141"/>
      <c r="AT706" s="153"/>
      <c r="AU706" s="145"/>
      <c r="AV706" s="141"/>
      <c r="AW706" s="140"/>
      <c r="AX706" s="145"/>
      <c r="AY706" s="141"/>
      <c r="AZ706" s="145"/>
      <c r="BA706" s="141"/>
      <c r="BB706" s="145"/>
      <c r="BC706" s="141"/>
      <c r="BD706" s="145"/>
      <c r="BE706" s="145"/>
      <c r="BF706" s="141"/>
      <c r="BG706" s="156"/>
      <c r="BH706" s="143"/>
      <c r="BI706" s="143"/>
      <c r="BJ706" s="138"/>
      <c r="BK706" s="138"/>
      <c r="BL706" s="138"/>
      <c r="BM706" s="138"/>
      <c r="BN706" s="138"/>
      <c r="BO706" s="138"/>
      <c r="BP706" s="138"/>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4"/>
      <c r="AQ707" s="141"/>
      <c r="AR707" s="145"/>
      <c r="AS707" s="141"/>
      <c r="AT707" s="153"/>
      <c r="AU707" s="145"/>
      <c r="AV707" s="141"/>
      <c r="AW707" s="140"/>
      <c r="AX707" s="145"/>
      <c r="AY707" s="141"/>
      <c r="AZ707" s="145"/>
      <c r="BA707" s="141"/>
      <c r="BB707" s="145"/>
      <c r="BC707" s="141"/>
      <c r="BD707" s="145"/>
      <c r="BE707" s="145"/>
      <c r="BF707" s="141"/>
      <c r="BG707" s="156"/>
      <c r="BH707" s="144"/>
      <c r="BI707" s="144"/>
      <c r="BJ707" s="139"/>
      <c r="BK707" s="139"/>
      <c r="BL707" s="139"/>
      <c r="BM707" s="139"/>
      <c r="BN707" s="139"/>
      <c r="BO707" s="139"/>
      <c r="BP707" s="139"/>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4">
        <f>IF(SUM(J708:J711)&lt;=6,SUM(J708:J711),IF(SUM(J708:J711)&gt;=6,"6",0))</f>
        <v>0</v>
      </c>
      <c r="AQ708" s="141">
        <f>IF(AP708&gt;=6,0,IF(SUM(K708:K711)&lt;=6,SUM(K708:K711),IF(SUM(K708:K711)&gt;=6,"6",0)))</f>
        <v>0</v>
      </c>
      <c r="AR708" s="145">
        <f>AP708</f>
        <v>0</v>
      </c>
      <c r="AS708" s="141">
        <f>AQ708</f>
        <v>0</v>
      </c>
      <c r="AT708" s="153">
        <f>AR708+AS708</f>
        <v>0</v>
      </c>
      <c r="AU708" s="145">
        <f>IF(AT708&lt;=6,AR708,"")</f>
        <v>0</v>
      </c>
      <c r="AV708" s="141">
        <f>IF(AT708&lt;=6,AS708,"")</f>
        <v>0</v>
      </c>
      <c r="AW708" s="140">
        <f>AT708-6</f>
        <v>-6</v>
      </c>
      <c r="AX708" s="145">
        <f>IF(AT708&gt;6,AR708,"")</f>
      </c>
      <c r="AY708" s="141">
        <f>IF(AU708&gt;6,AS708-AW708,"")</f>
      </c>
      <c r="AZ708" s="145">
        <f>IF(AR708&lt;=6,"")</f>
      </c>
      <c r="BA708" s="141">
        <f>IF(AR708&lt;=6,"")</f>
      </c>
      <c r="BB708" s="145">
        <f>IF(AX708&gt;6,AU708-6,"")</f>
        <v>-6</v>
      </c>
      <c r="BC708" s="141"/>
      <c r="BD708" s="145">
        <f>SUM(J708:J711)</f>
        <v>0</v>
      </c>
      <c r="BE708" s="145">
        <f>BD708-V708</f>
        <v>0</v>
      </c>
      <c r="BF708" s="141">
        <f>SUM(K708:K711)</f>
        <v>0</v>
      </c>
      <c r="BG708" s="156">
        <f>BF708-W708</f>
        <v>0</v>
      </c>
      <c r="BH708" s="142" t="e">
        <f>IF(#REF!="ÜCRETLİ ÖĞRT.",#REF!,0)</f>
        <v>#REF!</v>
      </c>
      <c r="BI708" s="142" t="e">
        <f>IF(#REF!="OKUL DIŞI GÖR.",#REF!,0)</f>
        <v>#REF!</v>
      </c>
      <c r="BJ708" s="137">
        <f>IF(B708="Müdür","20",IF(B708="Müdür Vekili","20",IF(B708="Müdür Başyardımcısı","20",IF(B708="Müdür Yardımcısı","18",0))))</f>
        <v>0</v>
      </c>
      <c r="BK708" s="137">
        <f>IF(B708="Müdür","20",IF(B708="Müdür Vekili","20",IF(B708="Müdür Başyardımcısı","20",IF(B708="Müdür Yardımcısı","18",0))))</f>
        <v>0</v>
      </c>
      <c r="BL708" s="137">
        <f>IF(B708="Müdür","30",IF(B708="Müdür Vekili","30",IF(B708="Müdür Başyardımcısı","30",IF(B708="Müdür Yardımcısı","18",IF(B708="Müdür Yardımcısı(Y)","22",0)))))</f>
        <v>0</v>
      </c>
      <c r="BM708" s="137">
        <f>IF(B708="Müdür","25",IF(B708="Müdür Vekili","25",IF(B708="Müdür Başyardımcısı","25",IF(B708="Müdür Yardımcısı","20",0))))</f>
        <v>0</v>
      </c>
      <c r="BN708" s="137">
        <f>IF(B708="Müdür","25",IF(B708="Müdür Vekili","25",IF(B708="Müdür Başyardımcısı","25",IF(B708="Müdür Yardımcısı","20",0))))</f>
        <v>0</v>
      </c>
      <c r="BO708" s="137">
        <f>IF(B708="Müdür","30",IF(B708="Müdür Vekili","30",IF(B708="Müdür Başyardımcısı","30",IF(B708="Müdür Yardımcısı","18",IF(B708="Müdür Yardımcısı(Y)","22",0)))))</f>
        <v>0</v>
      </c>
      <c r="BP708" s="137">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4"/>
      <c r="AQ709" s="141"/>
      <c r="AR709" s="145"/>
      <c r="AS709" s="141"/>
      <c r="AT709" s="153"/>
      <c r="AU709" s="145"/>
      <c r="AV709" s="141"/>
      <c r="AW709" s="140"/>
      <c r="AX709" s="145"/>
      <c r="AY709" s="141"/>
      <c r="AZ709" s="145"/>
      <c r="BA709" s="141"/>
      <c r="BB709" s="145"/>
      <c r="BC709" s="141"/>
      <c r="BD709" s="145"/>
      <c r="BE709" s="145"/>
      <c r="BF709" s="141"/>
      <c r="BG709" s="156"/>
      <c r="BH709" s="143"/>
      <c r="BI709" s="143"/>
      <c r="BJ709" s="138"/>
      <c r="BK709" s="138"/>
      <c r="BL709" s="138"/>
      <c r="BM709" s="138"/>
      <c r="BN709" s="138"/>
      <c r="BO709" s="138"/>
      <c r="BP709" s="138"/>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4"/>
      <c r="AQ710" s="141"/>
      <c r="AR710" s="145"/>
      <c r="AS710" s="141"/>
      <c r="AT710" s="153"/>
      <c r="AU710" s="145"/>
      <c r="AV710" s="141"/>
      <c r="AW710" s="140"/>
      <c r="AX710" s="145"/>
      <c r="AY710" s="141"/>
      <c r="AZ710" s="145"/>
      <c r="BA710" s="141"/>
      <c r="BB710" s="145"/>
      <c r="BC710" s="141"/>
      <c r="BD710" s="145"/>
      <c r="BE710" s="145"/>
      <c r="BF710" s="141"/>
      <c r="BG710" s="156"/>
      <c r="BH710" s="143"/>
      <c r="BI710" s="143"/>
      <c r="BJ710" s="138"/>
      <c r="BK710" s="138"/>
      <c r="BL710" s="138"/>
      <c r="BM710" s="138"/>
      <c r="BN710" s="138"/>
      <c r="BO710" s="138"/>
      <c r="BP710" s="138"/>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4"/>
      <c r="AQ711" s="141"/>
      <c r="AR711" s="145"/>
      <c r="AS711" s="141"/>
      <c r="AT711" s="153"/>
      <c r="AU711" s="145"/>
      <c r="AV711" s="141"/>
      <c r="AW711" s="140"/>
      <c r="AX711" s="145"/>
      <c r="AY711" s="141"/>
      <c r="AZ711" s="145"/>
      <c r="BA711" s="141"/>
      <c r="BB711" s="145"/>
      <c r="BC711" s="141"/>
      <c r="BD711" s="145"/>
      <c r="BE711" s="145"/>
      <c r="BF711" s="141"/>
      <c r="BG711" s="156"/>
      <c r="BH711" s="143"/>
      <c r="BI711" s="143"/>
      <c r="BJ711" s="138"/>
      <c r="BK711" s="138"/>
      <c r="BL711" s="138"/>
      <c r="BM711" s="138"/>
      <c r="BN711" s="138"/>
      <c r="BO711" s="138"/>
      <c r="BP711" s="138"/>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4"/>
      <c r="AQ712" s="141"/>
      <c r="AR712" s="145"/>
      <c r="AS712" s="141"/>
      <c r="AT712" s="153"/>
      <c r="AU712" s="145"/>
      <c r="AV712" s="141"/>
      <c r="AW712" s="140"/>
      <c r="AX712" s="145"/>
      <c r="AY712" s="141"/>
      <c r="AZ712" s="145"/>
      <c r="BA712" s="141"/>
      <c r="BB712" s="145"/>
      <c r="BC712" s="141"/>
      <c r="BD712" s="145"/>
      <c r="BE712" s="145"/>
      <c r="BF712" s="141"/>
      <c r="BG712" s="156"/>
      <c r="BH712" s="143"/>
      <c r="BI712" s="143"/>
      <c r="BJ712" s="138"/>
      <c r="BK712" s="138"/>
      <c r="BL712" s="138"/>
      <c r="BM712" s="138"/>
      <c r="BN712" s="138"/>
      <c r="BO712" s="138"/>
      <c r="BP712" s="138"/>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4"/>
      <c r="AQ713" s="141"/>
      <c r="AR713" s="145"/>
      <c r="AS713" s="141"/>
      <c r="AT713" s="153"/>
      <c r="AU713" s="145"/>
      <c r="AV713" s="141"/>
      <c r="AW713" s="140"/>
      <c r="AX713" s="145"/>
      <c r="AY713" s="141"/>
      <c r="AZ713" s="145"/>
      <c r="BA713" s="141"/>
      <c r="BB713" s="145"/>
      <c r="BC713" s="141"/>
      <c r="BD713" s="145"/>
      <c r="BE713" s="145"/>
      <c r="BF713" s="141"/>
      <c r="BG713" s="156"/>
      <c r="BH713" s="143"/>
      <c r="BI713" s="143"/>
      <c r="BJ713" s="138"/>
      <c r="BK713" s="138"/>
      <c r="BL713" s="138"/>
      <c r="BM713" s="138"/>
      <c r="BN713" s="138"/>
      <c r="BO713" s="138"/>
      <c r="BP713" s="138"/>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4"/>
      <c r="AQ714" s="141"/>
      <c r="AR714" s="145"/>
      <c r="AS714" s="141"/>
      <c r="AT714" s="153"/>
      <c r="AU714" s="145"/>
      <c r="AV714" s="141"/>
      <c r="AW714" s="140"/>
      <c r="AX714" s="145"/>
      <c r="AY714" s="141"/>
      <c r="AZ714" s="145"/>
      <c r="BA714" s="141"/>
      <c r="BB714" s="145"/>
      <c r="BC714" s="141"/>
      <c r="BD714" s="145"/>
      <c r="BE714" s="145"/>
      <c r="BF714" s="141"/>
      <c r="BG714" s="156"/>
      <c r="BH714" s="144"/>
      <c r="BI714" s="144"/>
      <c r="BJ714" s="139"/>
      <c r="BK714" s="139"/>
      <c r="BL714" s="139"/>
      <c r="BM714" s="139"/>
      <c r="BN714" s="139"/>
      <c r="BO714" s="139"/>
      <c r="BP714" s="139"/>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4">
        <f>IF(SUM(J715:J718)&lt;=6,SUM(J715:J718),IF(SUM(J715:J718)&gt;=6,"6",0))</f>
        <v>0</v>
      </c>
      <c r="AQ715" s="141">
        <f>IF(AP715&gt;=6,0,IF(SUM(K715:K718)&lt;=6,SUM(K715:K718),IF(SUM(K715:K718)&gt;=6,"6",0)))</f>
        <v>0</v>
      </c>
      <c r="AR715" s="145">
        <f>AP715</f>
        <v>0</v>
      </c>
      <c r="AS715" s="141">
        <f>AQ715</f>
        <v>0</v>
      </c>
      <c r="AT715" s="153">
        <f>AR715+AS715</f>
        <v>0</v>
      </c>
      <c r="AU715" s="145">
        <f>IF(AT715&lt;=6,AR715,"")</f>
        <v>0</v>
      </c>
      <c r="AV715" s="141">
        <f>IF(AT715&lt;=6,AS715,"")</f>
        <v>0</v>
      </c>
      <c r="AW715" s="140">
        <f>AT715-6</f>
        <v>-6</v>
      </c>
      <c r="AX715" s="145">
        <f>IF(AT715&gt;6,AR715,"")</f>
      </c>
      <c r="AY715" s="141">
        <f>IF(AU715&gt;6,AS715-AW715,"")</f>
      </c>
      <c r="AZ715" s="145">
        <f>IF(AR715&lt;=6,"")</f>
      </c>
      <c r="BA715" s="141">
        <f>IF(AR715&lt;=6,"")</f>
      </c>
      <c r="BB715" s="145">
        <f>IF(AX715&gt;6,AU715-6,"")</f>
        <v>-6</v>
      </c>
      <c r="BC715" s="141"/>
      <c r="BD715" s="145">
        <f>SUM(J715:J718)</f>
        <v>0</v>
      </c>
      <c r="BE715" s="145">
        <f>BD715-V715</f>
        <v>0</v>
      </c>
      <c r="BF715" s="141">
        <f>SUM(K715:K718)</f>
        <v>0</v>
      </c>
      <c r="BG715" s="156">
        <f>BF715-W715</f>
        <v>0</v>
      </c>
      <c r="BH715" s="142" t="e">
        <f>IF(#REF!="ÜCRETLİ ÖĞRT.",#REF!,0)</f>
        <v>#REF!</v>
      </c>
      <c r="BI715" s="142" t="e">
        <f>IF(#REF!="OKUL DIŞI GÖR.",#REF!,0)</f>
        <v>#REF!</v>
      </c>
      <c r="BJ715" s="137">
        <f>IF(B715="Müdür","20",IF(B715="Müdür Vekili","20",IF(B715="Müdür Başyardımcısı","20",IF(B715="Müdür Yardımcısı","18",0))))</f>
        <v>0</v>
      </c>
      <c r="BK715" s="137">
        <f>IF(B715="Müdür","20",IF(B715="Müdür Vekili","20",IF(B715="Müdür Başyardımcısı","20",IF(B715="Müdür Yardımcısı","18",0))))</f>
        <v>0</v>
      </c>
      <c r="BL715" s="137">
        <f>IF(B715="Müdür","30",IF(B715="Müdür Vekili","30",IF(B715="Müdür Başyardımcısı","30",IF(B715="Müdür Yardımcısı","18",IF(B715="Müdür Yardımcısı(Y)","22",0)))))</f>
        <v>0</v>
      </c>
      <c r="BM715" s="137">
        <f>IF(B715="Müdür","25",IF(B715="Müdür Vekili","25",IF(B715="Müdür Başyardımcısı","25",IF(B715="Müdür Yardımcısı","20",0))))</f>
        <v>0</v>
      </c>
      <c r="BN715" s="137">
        <f>IF(B715="Müdür","25",IF(B715="Müdür Vekili","25",IF(B715="Müdür Başyardımcısı","25",IF(B715="Müdür Yardımcısı","20",0))))</f>
        <v>0</v>
      </c>
      <c r="BO715" s="137">
        <f>IF(B715="Müdür","30",IF(B715="Müdür Vekili","30",IF(B715="Müdür Başyardımcısı","30",IF(B715="Müdür Yardımcısı","18",IF(B715="Müdür Yardımcısı(Y)","22",0)))))</f>
        <v>0</v>
      </c>
      <c r="BP715" s="137">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4"/>
      <c r="AQ716" s="141"/>
      <c r="AR716" s="145"/>
      <c r="AS716" s="141"/>
      <c r="AT716" s="153"/>
      <c r="AU716" s="145"/>
      <c r="AV716" s="141"/>
      <c r="AW716" s="140"/>
      <c r="AX716" s="145"/>
      <c r="AY716" s="141"/>
      <c r="AZ716" s="145"/>
      <c r="BA716" s="141"/>
      <c r="BB716" s="145"/>
      <c r="BC716" s="141"/>
      <c r="BD716" s="145"/>
      <c r="BE716" s="145"/>
      <c r="BF716" s="141"/>
      <c r="BG716" s="156"/>
      <c r="BH716" s="143"/>
      <c r="BI716" s="143"/>
      <c r="BJ716" s="138"/>
      <c r="BK716" s="138"/>
      <c r="BL716" s="138"/>
      <c r="BM716" s="138"/>
      <c r="BN716" s="138"/>
      <c r="BO716" s="138"/>
      <c r="BP716" s="138"/>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4"/>
      <c r="AQ717" s="141"/>
      <c r="AR717" s="145"/>
      <c r="AS717" s="141"/>
      <c r="AT717" s="153"/>
      <c r="AU717" s="145"/>
      <c r="AV717" s="141"/>
      <c r="AW717" s="140"/>
      <c r="AX717" s="145"/>
      <c r="AY717" s="141"/>
      <c r="AZ717" s="145"/>
      <c r="BA717" s="141"/>
      <c r="BB717" s="145"/>
      <c r="BC717" s="141"/>
      <c r="BD717" s="145"/>
      <c r="BE717" s="145"/>
      <c r="BF717" s="141"/>
      <c r="BG717" s="156"/>
      <c r="BH717" s="143"/>
      <c r="BI717" s="143"/>
      <c r="BJ717" s="138"/>
      <c r="BK717" s="138"/>
      <c r="BL717" s="138"/>
      <c r="BM717" s="138"/>
      <c r="BN717" s="138"/>
      <c r="BO717" s="138"/>
      <c r="BP717" s="138"/>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4"/>
      <c r="AQ718" s="141"/>
      <c r="AR718" s="145"/>
      <c r="AS718" s="141"/>
      <c r="AT718" s="153"/>
      <c r="AU718" s="145"/>
      <c r="AV718" s="141"/>
      <c r="AW718" s="140"/>
      <c r="AX718" s="145"/>
      <c r="AY718" s="141"/>
      <c r="AZ718" s="145"/>
      <c r="BA718" s="141"/>
      <c r="BB718" s="145"/>
      <c r="BC718" s="141"/>
      <c r="BD718" s="145"/>
      <c r="BE718" s="145"/>
      <c r="BF718" s="141"/>
      <c r="BG718" s="156"/>
      <c r="BH718" s="143"/>
      <c r="BI718" s="143"/>
      <c r="BJ718" s="138"/>
      <c r="BK718" s="138"/>
      <c r="BL718" s="138"/>
      <c r="BM718" s="138"/>
      <c r="BN718" s="138"/>
      <c r="BO718" s="138"/>
      <c r="BP718" s="138"/>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4"/>
      <c r="AQ719" s="141"/>
      <c r="AR719" s="145"/>
      <c r="AS719" s="141"/>
      <c r="AT719" s="153"/>
      <c r="AU719" s="145"/>
      <c r="AV719" s="141"/>
      <c r="AW719" s="140"/>
      <c r="AX719" s="145"/>
      <c r="AY719" s="141"/>
      <c r="AZ719" s="145"/>
      <c r="BA719" s="141"/>
      <c r="BB719" s="145"/>
      <c r="BC719" s="141"/>
      <c r="BD719" s="145"/>
      <c r="BE719" s="145"/>
      <c r="BF719" s="141"/>
      <c r="BG719" s="156"/>
      <c r="BH719" s="143"/>
      <c r="BI719" s="143"/>
      <c r="BJ719" s="138"/>
      <c r="BK719" s="138"/>
      <c r="BL719" s="138"/>
      <c r="BM719" s="138"/>
      <c r="BN719" s="138"/>
      <c r="BO719" s="138"/>
      <c r="BP719" s="138"/>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4"/>
      <c r="AQ720" s="141"/>
      <c r="AR720" s="145"/>
      <c r="AS720" s="141"/>
      <c r="AT720" s="153"/>
      <c r="AU720" s="145"/>
      <c r="AV720" s="141"/>
      <c r="AW720" s="140"/>
      <c r="AX720" s="145"/>
      <c r="AY720" s="141"/>
      <c r="AZ720" s="145"/>
      <c r="BA720" s="141"/>
      <c r="BB720" s="145"/>
      <c r="BC720" s="141"/>
      <c r="BD720" s="145"/>
      <c r="BE720" s="145"/>
      <c r="BF720" s="141"/>
      <c r="BG720" s="156"/>
      <c r="BH720" s="143"/>
      <c r="BI720" s="143"/>
      <c r="BJ720" s="138"/>
      <c r="BK720" s="138"/>
      <c r="BL720" s="138"/>
      <c r="BM720" s="138"/>
      <c r="BN720" s="138"/>
      <c r="BO720" s="138"/>
      <c r="BP720" s="138"/>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4"/>
      <c r="AQ721" s="141"/>
      <c r="AR721" s="145"/>
      <c r="AS721" s="141"/>
      <c r="AT721" s="153"/>
      <c r="AU721" s="145"/>
      <c r="AV721" s="141"/>
      <c r="AW721" s="140"/>
      <c r="AX721" s="145"/>
      <c r="AY721" s="141"/>
      <c r="AZ721" s="145"/>
      <c r="BA721" s="141"/>
      <c r="BB721" s="145"/>
      <c r="BC721" s="141"/>
      <c r="BD721" s="145"/>
      <c r="BE721" s="145"/>
      <c r="BF721" s="141"/>
      <c r="BG721" s="156"/>
      <c r="BH721" s="144"/>
      <c r="BI721" s="144"/>
      <c r="BJ721" s="139"/>
      <c r="BK721" s="139"/>
      <c r="BL721" s="139"/>
      <c r="BM721" s="139"/>
      <c r="BN721" s="139"/>
      <c r="BO721" s="139"/>
      <c r="BP721" s="139"/>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4">
        <f>IF(SUM(J722:J725)&lt;=6,SUM(J722:J725),IF(SUM(J722:J725)&gt;=6,"6",0))</f>
        <v>0</v>
      </c>
      <c r="AQ722" s="141">
        <f>IF(AP722&gt;=6,0,IF(SUM(K722:K725)&lt;=6,SUM(K722:K725),IF(SUM(K722:K725)&gt;=6,"6",0)))</f>
        <v>0</v>
      </c>
      <c r="AR722" s="145">
        <f>AP722</f>
        <v>0</v>
      </c>
      <c r="AS722" s="141">
        <f>AQ722</f>
        <v>0</v>
      </c>
      <c r="AT722" s="153">
        <f>AR722+AS722</f>
        <v>0</v>
      </c>
      <c r="AU722" s="145">
        <f>IF(AT722&lt;=6,AR722,"")</f>
        <v>0</v>
      </c>
      <c r="AV722" s="141">
        <f>IF(AT722&lt;=6,AS722,"")</f>
        <v>0</v>
      </c>
      <c r="AW722" s="140">
        <f>AT722-6</f>
        <v>-6</v>
      </c>
      <c r="AX722" s="145">
        <f>IF(AT722&gt;6,AR722,"")</f>
      </c>
      <c r="AY722" s="141">
        <f>IF(AU722&gt;6,AS722-AW722,"")</f>
      </c>
      <c r="AZ722" s="145">
        <f>IF(AR722&lt;=6,"")</f>
      </c>
      <c r="BA722" s="141">
        <f>IF(AR722&lt;=6,"")</f>
      </c>
      <c r="BB722" s="145">
        <f>IF(AX722&gt;6,AU722-6,"")</f>
        <v>-6</v>
      </c>
      <c r="BC722" s="141"/>
      <c r="BD722" s="145">
        <f>SUM(J722:J725)</f>
        <v>0</v>
      </c>
      <c r="BE722" s="145">
        <f>BD722-V722</f>
        <v>0</v>
      </c>
      <c r="BF722" s="141">
        <f>SUM(K722:K725)</f>
        <v>0</v>
      </c>
      <c r="BG722" s="156">
        <f>BF722-W722</f>
        <v>0</v>
      </c>
      <c r="BH722" s="142" t="e">
        <f>IF(#REF!="ÜCRETLİ ÖĞRT.",#REF!,0)</f>
        <v>#REF!</v>
      </c>
      <c r="BI722" s="142" t="e">
        <f>IF(#REF!="OKUL DIŞI GÖR.",#REF!,0)</f>
        <v>#REF!</v>
      </c>
      <c r="BJ722" s="137">
        <f>IF(B722="Müdür","20",IF(B722="Müdür Vekili","20",IF(B722="Müdür Başyardımcısı","20",IF(B722="Müdür Yardımcısı","18",0))))</f>
        <v>0</v>
      </c>
      <c r="BK722" s="137">
        <f>IF(B722="Müdür","20",IF(B722="Müdür Vekili","20",IF(B722="Müdür Başyardımcısı","20",IF(B722="Müdür Yardımcısı","18",0))))</f>
        <v>0</v>
      </c>
      <c r="BL722" s="137">
        <f>IF(B722="Müdür","30",IF(B722="Müdür Vekili","30",IF(B722="Müdür Başyardımcısı","30",IF(B722="Müdür Yardımcısı","18",IF(B722="Müdür Yardımcısı(Y)","22",0)))))</f>
        <v>0</v>
      </c>
      <c r="BM722" s="137">
        <f>IF(B722="Müdür","25",IF(B722="Müdür Vekili","25",IF(B722="Müdür Başyardımcısı","25",IF(B722="Müdür Yardımcısı","20",0))))</f>
        <v>0</v>
      </c>
      <c r="BN722" s="137">
        <f>IF(B722="Müdür","25",IF(B722="Müdür Vekili","25",IF(B722="Müdür Başyardımcısı","25",IF(B722="Müdür Yardımcısı","20",0))))</f>
        <v>0</v>
      </c>
      <c r="BO722" s="137">
        <f>IF(B722="Müdür","30",IF(B722="Müdür Vekili","30",IF(B722="Müdür Başyardımcısı","30",IF(B722="Müdür Yardımcısı","18",IF(B722="Müdür Yardımcısı(Y)","22",0)))))</f>
        <v>0</v>
      </c>
      <c r="BP722" s="137">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4"/>
      <c r="AQ723" s="141"/>
      <c r="AR723" s="145"/>
      <c r="AS723" s="141"/>
      <c r="AT723" s="153"/>
      <c r="AU723" s="145"/>
      <c r="AV723" s="141"/>
      <c r="AW723" s="140"/>
      <c r="AX723" s="145"/>
      <c r="AY723" s="141"/>
      <c r="AZ723" s="145"/>
      <c r="BA723" s="141"/>
      <c r="BB723" s="145"/>
      <c r="BC723" s="141"/>
      <c r="BD723" s="145"/>
      <c r="BE723" s="145"/>
      <c r="BF723" s="141"/>
      <c r="BG723" s="156"/>
      <c r="BH723" s="143"/>
      <c r="BI723" s="143"/>
      <c r="BJ723" s="138"/>
      <c r="BK723" s="138"/>
      <c r="BL723" s="138"/>
      <c r="BM723" s="138"/>
      <c r="BN723" s="138"/>
      <c r="BO723" s="138"/>
      <c r="BP723" s="138"/>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4"/>
      <c r="AQ724" s="141"/>
      <c r="AR724" s="145"/>
      <c r="AS724" s="141"/>
      <c r="AT724" s="153"/>
      <c r="AU724" s="145"/>
      <c r="AV724" s="141"/>
      <c r="AW724" s="140"/>
      <c r="AX724" s="145"/>
      <c r="AY724" s="141"/>
      <c r="AZ724" s="145"/>
      <c r="BA724" s="141"/>
      <c r="BB724" s="145"/>
      <c r="BC724" s="141"/>
      <c r="BD724" s="145"/>
      <c r="BE724" s="145"/>
      <c r="BF724" s="141"/>
      <c r="BG724" s="156"/>
      <c r="BH724" s="143"/>
      <c r="BI724" s="143"/>
      <c r="BJ724" s="138"/>
      <c r="BK724" s="138"/>
      <c r="BL724" s="138"/>
      <c r="BM724" s="138"/>
      <c r="BN724" s="138"/>
      <c r="BO724" s="138"/>
      <c r="BP724" s="138"/>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4"/>
      <c r="AQ725" s="141"/>
      <c r="AR725" s="145"/>
      <c r="AS725" s="141"/>
      <c r="AT725" s="153"/>
      <c r="AU725" s="145"/>
      <c r="AV725" s="141"/>
      <c r="AW725" s="140"/>
      <c r="AX725" s="145"/>
      <c r="AY725" s="141"/>
      <c r="AZ725" s="145"/>
      <c r="BA725" s="141"/>
      <c r="BB725" s="145"/>
      <c r="BC725" s="141"/>
      <c r="BD725" s="145"/>
      <c r="BE725" s="145"/>
      <c r="BF725" s="141"/>
      <c r="BG725" s="156"/>
      <c r="BH725" s="143"/>
      <c r="BI725" s="143"/>
      <c r="BJ725" s="138"/>
      <c r="BK725" s="138"/>
      <c r="BL725" s="138"/>
      <c r="BM725" s="138"/>
      <c r="BN725" s="138"/>
      <c r="BO725" s="138"/>
      <c r="BP725" s="138"/>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4"/>
      <c r="AQ726" s="141"/>
      <c r="AR726" s="145"/>
      <c r="AS726" s="141"/>
      <c r="AT726" s="153"/>
      <c r="AU726" s="145"/>
      <c r="AV726" s="141"/>
      <c r="AW726" s="140"/>
      <c r="AX726" s="145"/>
      <c r="AY726" s="141"/>
      <c r="AZ726" s="145"/>
      <c r="BA726" s="141"/>
      <c r="BB726" s="145"/>
      <c r="BC726" s="141"/>
      <c r="BD726" s="145"/>
      <c r="BE726" s="145"/>
      <c r="BF726" s="141"/>
      <c r="BG726" s="156"/>
      <c r="BH726" s="143"/>
      <c r="BI726" s="143"/>
      <c r="BJ726" s="138"/>
      <c r="BK726" s="138"/>
      <c r="BL726" s="138"/>
      <c r="BM726" s="138"/>
      <c r="BN726" s="138"/>
      <c r="BO726" s="138"/>
      <c r="BP726" s="138"/>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4"/>
      <c r="AQ727" s="141"/>
      <c r="AR727" s="145"/>
      <c r="AS727" s="141"/>
      <c r="AT727" s="153"/>
      <c r="AU727" s="145"/>
      <c r="AV727" s="141"/>
      <c r="AW727" s="140"/>
      <c r="AX727" s="145"/>
      <c r="AY727" s="141"/>
      <c r="AZ727" s="145"/>
      <c r="BA727" s="141"/>
      <c r="BB727" s="145"/>
      <c r="BC727" s="141"/>
      <c r="BD727" s="145"/>
      <c r="BE727" s="145"/>
      <c r="BF727" s="141"/>
      <c r="BG727" s="156"/>
      <c r="BH727" s="143"/>
      <c r="BI727" s="143"/>
      <c r="BJ727" s="138"/>
      <c r="BK727" s="138"/>
      <c r="BL727" s="138"/>
      <c r="BM727" s="138"/>
      <c r="BN727" s="138"/>
      <c r="BO727" s="138"/>
      <c r="BP727" s="138"/>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4"/>
      <c r="AQ728" s="141"/>
      <c r="AR728" s="145"/>
      <c r="AS728" s="141"/>
      <c r="AT728" s="153"/>
      <c r="AU728" s="145"/>
      <c r="AV728" s="141"/>
      <c r="AW728" s="140"/>
      <c r="AX728" s="145"/>
      <c r="AY728" s="141"/>
      <c r="AZ728" s="145"/>
      <c r="BA728" s="141"/>
      <c r="BB728" s="145"/>
      <c r="BC728" s="141"/>
      <c r="BD728" s="145"/>
      <c r="BE728" s="145"/>
      <c r="BF728" s="141"/>
      <c r="BG728" s="156"/>
      <c r="BH728" s="144"/>
      <c r="BI728" s="144"/>
      <c r="BJ728" s="139"/>
      <c r="BK728" s="139"/>
      <c r="BL728" s="139"/>
      <c r="BM728" s="139"/>
      <c r="BN728" s="139"/>
      <c r="BO728" s="139"/>
      <c r="BP728" s="139"/>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4">
        <f>IF(SUM(J729:J732)&lt;=6,SUM(J729:J732),IF(SUM(J729:J732)&gt;=6,"6",0))</f>
        <v>0</v>
      </c>
      <c r="AQ729" s="141">
        <f>IF(AP729&gt;=6,0,IF(SUM(K729:K732)&lt;=6,SUM(K729:K732),IF(SUM(K729:K732)&gt;=6,"6",0)))</f>
        <v>0</v>
      </c>
      <c r="AR729" s="145">
        <f>AP729</f>
        <v>0</v>
      </c>
      <c r="AS729" s="141">
        <f>AQ729</f>
        <v>0</v>
      </c>
      <c r="AT729" s="153">
        <f>AR729+AS729</f>
        <v>0</v>
      </c>
      <c r="AU729" s="145">
        <f>IF(AT729&lt;=6,AR729,"")</f>
        <v>0</v>
      </c>
      <c r="AV729" s="141">
        <f>IF(AT729&lt;=6,AS729,"")</f>
        <v>0</v>
      </c>
      <c r="AW729" s="140">
        <f>AT729-6</f>
        <v>-6</v>
      </c>
      <c r="AX729" s="145">
        <f>IF(AT729&gt;6,AR729,"")</f>
      </c>
      <c r="AY729" s="141">
        <f>IF(AU729&gt;6,AS729-AW729,"")</f>
      </c>
      <c r="AZ729" s="145">
        <f>IF(AR729&lt;=6,"")</f>
      </c>
      <c r="BA729" s="141">
        <f>IF(AR729&lt;=6,"")</f>
      </c>
      <c r="BB729" s="145">
        <f>IF(AX729&gt;6,AU729-6,"")</f>
        <v>-6</v>
      </c>
      <c r="BC729" s="141"/>
      <c r="BD729" s="145">
        <f>SUM(J729:J732)</f>
        <v>0</v>
      </c>
      <c r="BE729" s="145">
        <f>BD729-V729</f>
        <v>0</v>
      </c>
      <c r="BF729" s="141">
        <f>SUM(K729:K732)</f>
        <v>0</v>
      </c>
      <c r="BG729" s="156">
        <f>BF729-W729</f>
        <v>0</v>
      </c>
      <c r="BH729" s="142" t="e">
        <f>IF(#REF!="ÜCRETLİ ÖĞRT.",#REF!,0)</f>
        <v>#REF!</v>
      </c>
      <c r="BI729" s="142" t="e">
        <f>IF(#REF!="OKUL DIŞI GÖR.",#REF!,0)</f>
        <v>#REF!</v>
      </c>
      <c r="BJ729" s="137">
        <f>IF(B729="Müdür","20",IF(B729="Müdür Vekili","20",IF(B729="Müdür Başyardımcısı","20",IF(B729="Müdür Yardımcısı","18",0))))</f>
        <v>0</v>
      </c>
      <c r="BK729" s="137">
        <f>IF(B729="Müdür","20",IF(B729="Müdür Vekili","20",IF(B729="Müdür Başyardımcısı","20",IF(B729="Müdür Yardımcısı","18",0))))</f>
        <v>0</v>
      </c>
      <c r="BL729" s="137">
        <f>IF(B729="Müdür","30",IF(B729="Müdür Vekili","30",IF(B729="Müdür Başyardımcısı","30",IF(B729="Müdür Yardımcısı","18",IF(B729="Müdür Yardımcısı(Y)","22",0)))))</f>
        <v>0</v>
      </c>
      <c r="BM729" s="137">
        <f>IF(B729="Müdür","25",IF(B729="Müdür Vekili","25",IF(B729="Müdür Başyardımcısı","25",IF(B729="Müdür Yardımcısı","20",0))))</f>
        <v>0</v>
      </c>
      <c r="BN729" s="137">
        <f>IF(B729="Müdür","25",IF(B729="Müdür Vekili","25",IF(B729="Müdür Başyardımcısı","25",IF(B729="Müdür Yardımcısı","20",0))))</f>
        <v>0</v>
      </c>
      <c r="BO729" s="137">
        <f>IF(B729="Müdür","30",IF(B729="Müdür Vekili","30",IF(B729="Müdür Başyardımcısı","30",IF(B729="Müdür Yardımcısı","18",IF(B729="Müdür Yardımcısı(Y)","22",0)))))</f>
        <v>0</v>
      </c>
      <c r="BP729" s="137">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4"/>
      <c r="AQ730" s="141"/>
      <c r="AR730" s="145"/>
      <c r="AS730" s="141"/>
      <c r="AT730" s="153"/>
      <c r="AU730" s="145"/>
      <c r="AV730" s="141"/>
      <c r="AW730" s="140"/>
      <c r="AX730" s="145"/>
      <c r="AY730" s="141"/>
      <c r="AZ730" s="145"/>
      <c r="BA730" s="141"/>
      <c r="BB730" s="145"/>
      <c r="BC730" s="141"/>
      <c r="BD730" s="145"/>
      <c r="BE730" s="145"/>
      <c r="BF730" s="141"/>
      <c r="BG730" s="156"/>
      <c r="BH730" s="143"/>
      <c r="BI730" s="143"/>
      <c r="BJ730" s="138"/>
      <c r="BK730" s="138"/>
      <c r="BL730" s="138"/>
      <c r="BM730" s="138"/>
      <c r="BN730" s="138"/>
      <c r="BO730" s="138"/>
      <c r="BP730" s="138"/>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4"/>
      <c r="AQ731" s="141"/>
      <c r="AR731" s="145"/>
      <c r="AS731" s="141"/>
      <c r="AT731" s="153"/>
      <c r="AU731" s="145"/>
      <c r="AV731" s="141"/>
      <c r="AW731" s="140"/>
      <c r="AX731" s="145"/>
      <c r="AY731" s="141"/>
      <c r="AZ731" s="145"/>
      <c r="BA731" s="141"/>
      <c r="BB731" s="145"/>
      <c r="BC731" s="141"/>
      <c r="BD731" s="145"/>
      <c r="BE731" s="145"/>
      <c r="BF731" s="141"/>
      <c r="BG731" s="156"/>
      <c r="BH731" s="143"/>
      <c r="BI731" s="143"/>
      <c r="BJ731" s="138"/>
      <c r="BK731" s="138"/>
      <c r="BL731" s="138"/>
      <c r="BM731" s="138"/>
      <c r="BN731" s="138"/>
      <c r="BO731" s="138"/>
      <c r="BP731" s="138"/>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4"/>
      <c r="AQ732" s="141"/>
      <c r="AR732" s="145"/>
      <c r="AS732" s="141"/>
      <c r="AT732" s="153"/>
      <c r="AU732" s="145"/>
      <c r="AV732" s="141"/>
      <c r="AW732" s="140"/>
      <c r="AX732" s="145"/>
      <c r="AY732" s="141"/>
      <c r="AZ732" s="145"/>
      <c r="BA732" s="141"/>
      <c r="BB732" s="145"/>
      <c r="BC732" s="141"/>
      <c r="BD732" s="145"/>
      <c r="BE732" s="145"/>
      <c r="BF732" s="141"/>
      <c r="BG732" s="156"/>
      <c r="BH732" s="143"/>
      <c r="BI732" s="143"/>
      <c r="BJ732" s="138"/>
      <c r="BK732" s="138"/>
      <c r="BL732" s="138"/>
      <c r="BM732" s="138"/>
      <c r="BN732" s="138"/>
      <c r="BO732" s="138"/>
      <c r="BP732" s="138"/>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4"/>
      <c r="AQ733" s="141"/>
      <c r="AR733" s="145"/>
      <c r="AS733" s="141"/>
      <c r="AT733" s="153"/>
      <c r="AU733" s="145"/>
      <c r="AV733" s="141"/>
      <c r="AW733" s="140"/>
      <c r="AX733" s="145"/>
      <c r="AY733" s="141"/>
      <c r="AZ733" s="145"/>
      <c r="BA733" s="141"/>
      <c r="BB733" s="145"/>
      <c r="BC733" s="141"/>
      <c r="BD733" s="145"/>
      <c r="BE733" s="145"/>
      <c r="BF733" s="141"/>
      <c r="BG733" s="156"/>
      <c r="BH733" s="143"/>
      <c r="BI733" s="143"/>
      <c r="BJ733" s="138"/>
      <c r="BK733" s="138"/>
      <c r="BL733" s="138"/>
      <c r="BM733" s="138"/>
      <c r="BN733" s="138"/>
      <c r="BO733" s="138"/>
      <c r="BP733" s="138"/>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4"/>
      <c r="AQ734" s="141"/>
      <c r="AR734" s="145"/>
      <c r="AS734" s="141"/>
      <c r="AT734" s="153"/>
      <c r="AU734" s="145"/>
      <c r="AV734" s="141"/>
      <c r="AW734" s="140"/>
      <c r="AX734" s="145"/>
      <c r="AY734" s="141"/>
      <c r="AZ734" s="145"/>
      <c r="BA734" s="141"/>
      <c r="BB734" s="145"/>
      <c r="BC734" s="141"/>
      <c r="BD734" s="145"/>
      <c r="BE734" s="145"/>
      <c r="BF734" s="141"/>
      <c r="BG734" s="156"/>
      <c r="BH734" s="143"/>
      <c r="BI734" s="143"/>
      <c r="BJ734" s="138"/>
      <c r="BK734" s="138"/>
      <c r="BL734" s="138"/>
      <c r="BM734" s="138"/>
      <c r="BN734" s="138"/>
      <c r="BO734" s="138"/>
      <c r="BP734" s="138"/>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4"/>
      <c r="AQ735" s="141"/>
      <c r="AR735" s="145"/>
      <c r="AS735" s="141"/>
      <c r="AT735" s="153"/>
      <c r="AU735" s="145"/>
      <c r="AV735" s="141"/>
      <c r="AW735" s="140"/>
      <c r="AX735" s="145"/>
      <c r="AY735" s="141"/>
      <c r="AZ735" s="145"/>
      <c r="BA735" s="141"/>
      <c r="BB735" s="145"/>
      <c r="BC735" s="141"/>
      <c r="BD735" s="145"/>
      <c r="BE735" s="145"/>
      <c r="BF735" s="141"/>
      <c r="BG735" s="156"/>
      <c r="BH735" s="144"/>
      <c r="BI735" s="144"/>
      <c r="BJ735" s="139"/>
      <c r="BK735" s="139"/>
      <c r="BL735" s="139"/>
      <c r="BM735" s="139"/>
      <c r="BN735" s="139"/>
      <c r="BO735" s="139"/>
      <c r="BP735" s="139"/>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9"/>
      <c r="D737" s="12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8"/>
      <c r="D739" s="128"/>
      <c r="E739" s="30"/>
      <c r="F739" s="62"/>
      <c r="G739" s="62"/>
      <c r="H739" s="117"/>
      <c r="I739" s="31"/>
      <c r="J739" s="63"/>
      <c r="K739" s="62"/>
      <c r="L739" s="84"/>
      <c r="M739" s="84"/>
      <c r="N739" s="99"/>
      <c r="O739" s="99"/>
      <c r="P739" s="84"/>
      <c r="Q739" s="103"/>
      <c r="R739" s="99"/>
      <c r="S739" s="103"/>
      <c r="T739" s="99"/>
      <c r="U739" s="155"/>
      <c r="V739" s="93"/>
      <c r="W739" s="106"/>
      <c r="X739" s="93"/>
      <c r="Y739" s="106"/>
      <c r="Z739" s="84"/>
      <c r="AA739" s="99"/>
      <c r="AB739" s="99"/>
      <c r="AC739" s="103"/>
      <c r="AD739" s="99"/>
      <c r="AE739" s="84"/>
      <c r="AF739" s="84"/>
      <c r="AG739" s="103"/>
      <c r="AH739" s="79"/>
      <c r="AI739" s="79"/>
      <c r="AJ739" s="100"/>
      <c r="AK739" s="99"/>
      <c r="AL739" s="103"/>
      <c r="AM739" s="131"/>
      <c r="AN739" s="130"/>
      <c r="AO739" s="32"/>
      <c r="AP739" s="154">
        <f>IF(SUM(J739:J742)&lt;=6,SUM(J739:J742),IF(SUM(J739:J742)&gt;=6,"6",0))</f>
        <v>0</v>
      </c>
      <c r="AQ739" s="141">
        <f>IF(AP739&gt;=6,0,IF(SUM(K739:K742)&lt;=6,SUM(K739:K742),IF(SUM(K739:K742)&gt;=6,"6",0)))</f>
        <v>0</v>
      </c>
      <c r="AR739" s="145">
        <f>AP739</f>
        <v>0</v>
      </c>
      <c r="AS739" s="141">
        <f>AQ739</f>
        <v>0</v>
      </c>
      <c r="AT739" s="153">
        <f>AR739+AS739</f>
        <v>0</v>
      </c>
      <c r="AU739" s="145">
        <f>IF(AT739&lt;=6,AR739,"")</f>
        <v>0</v>
      </c>
      <c r="AV739" s="141">
        <f>IF(AT739&lt;=6,AS739,"")</f>
        <v>0</v>
      </c>
      <c r="AW739" s="140">
        <f>AT739-6</f>
        <v>-6</v>
      </c>
      <c r="AX739" s="145">
        <f>IF(AT739&gt;6,AR739,"")</f>
      </c>
      <c r="AY739" s="141">
        <f>IF(AU739&gt;6,AS739-AW739,"")</f>
      </c>
      <c r="AZ739" s="145">
        <f>IF(AR739&lt;=6,"")</f>
      </c>
      <c r="BA739" s="141">
        <f>IF(AR739&lt;=6,"")</f>
      </c>
      <c r="BB739" s="145">
        <f>IF(AX739&gt;6,AU739-6,"")</f>
        <v>-6</v>
      </c>
      <c r="BC739" s="141"/>
      <c r="BD739" s="145">
        <f>SUM(J739:J742)</f>
        <v>0</v>
      </c>
      <c r="BE739" s="145">
        <f>BD739-V739</f>
        <v>0</v>
      </c>
      <c r="BF739" s="141">
        <f>SUM(K739:K742)</f>
        <v>0</v>
      </c>
      <c r="BG739" s="156">
        <f>BF739-W739</f>
        <v>0</v>
      </c>
      <c r="BH739" s="142" t="e">
        <f>IF(#REF!="ÜCRETLİ ÖĞRT.",#REF!,0)</f>
        <v>#REF!</v>
      </c>
      <c r="BI739" s="142" t="e">
        <f>IF(#REF!="OKUL DIŞI GÖR.",#REF!,0)</f>
        <v>#REF!</v>
      </c>
      <c r="BJ739" s="137">
        <f>IF(B739="Müdür","20",IF(B739="Müdür Vekili","20",IF(B739="Müdür Başyardımcısı","20",IF(B739="Müdür Yardımcısı","18",0))))</f>
        <v>0</v>
      </c>
      <c r="BK739" s="137">
        <f>IF(B739="Müdür","20",IF(B739="Müdür Vekili","20",IF(B739="Müdür Başyardımcısı","20",IF(B739="Müdür Yardımcısı","18",0))))</f>
        <v>0</v>
      </c>
      <c r="BL739" s="137">
        <f>IF(B739="Müdür","30",IF(B739="Müdür Vekili","30",IF(B739="Müdür Başyardımcısı","30",IF(B739="Müdür Yardımcısı","18",IF(B739="Müdür Yardımcısı(Y)","22",0)))))</f>
        <v>0</v>
      </c>
      <c r="BM739" s="137">
        <f>IF(B739="Müdür","25",IF(B739="Müdür Vekili","25",IF(B739="Müdür Başyardımcısı","25",IF(B739="Müdür Yardımcısı","20",0))))</f>
        <v>0</v>
      </c>
      <c r="BN739" s="137">
        <f>IF(B739="Müdür","25",IF(B739="Müdür Vekili","25",IF(B739="Müdür Başyardımcısı","25",IF(B739="Müdür Yardımcısı","20",0))))</f>
        <v>0</v>
      </c>
      <c r="BO739" s="137">
        <f>IF(B739="Müdür","30",IF(B739="Müdür Vekili","30",IF(B739="Müdür Başyardımcısı","30",IF(B739="Müdür Yardımcısı","18",IF(B739="Müdür Yardımcısı(Y)","22",0)))))</f>
        <v>0</v>
      </c>
      <c r="BP739" s="137">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4"/>
      <c r="AQ740" s="141"/>
      <c r="AR740" s="145"/>
      <c r="AS740" s="141"/>
      <c r="AT740" s="153"/>
      <c r="AU740" s="145"/>
      <c r="AV740" s="141"/>
      <c r="AW740" s="140"/>
      <c r="AX740" s="145"/>
      <c r="AY740" s="141"/>
      <c r="AZ740" s="145"/>
      <c r="BA740" s="141"/>
      <c r="BB740" s="145"/>
      <c r="BC740" s="141"/>
      <c r="BD740" s="145"/>
      <c r="BE740" s="145"/>
      <c r="BF740" s="141"/>
      <c r="BG740" s="156"/>
      <c r="BH740" s="143"/>
      <c r="BI740" s="143"/>
      <c r="BJ740" s="138"/>
      <c r="BK740" s="138"/>
      <c r="BL740" s="138"/>
      <c r="BM740" s="138"/>
      <c r="BN740" s="138"/>
      <c r="BO740" s="138"/>
      <c r="BP740" s="138"/>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4"/>
      <c r="AQ741" s="141"/>
      <c r="AR741" s="145"/>
      <c r="AS741" s="141"/>
      <c r="AT741" s="153"/>
      <c r="AU741" s="145"/>
      <c r="AV741" s="141"/>
      <c r="AW741" s="140"/>
      <c r="AX741" s="145"/>
      <c r="AY741" s="141"/>
      <c r="AZ741" s="145"/>
      <c r="BA741" s="141"/>
      <c r="BB741" s="145"/>
      <c r="BC741" s="141"/>
      <c r="BD741" s="145"/>
      <c r="BE741" s="145"/>
      <c r="BF741" s="141"/>
      <c r="BG741" s="156"/>
      <c r="BH741" s="143"/>
      <c r="BI741" s="143"/>
      <c r="BJ741" s="138"/>
      <c r="BK741" s="138"/>
      <c r="BL741" s="138"/>
      <c r="BM741" s="138"/>
      <c r="BN741" s="138"/>
      <c r="BO741" s="138"/>
      <c r="BP741" s="138"/>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4"/>
      <c r="AQ742" s="141"/>
      <c r="AR742" s="145"/>
      <c r="AS742" s="141"/>
      <c r="AT742" s="153"/>
      <c r="AU742" s="145"/>
      <c r="AV742" s="141"/>
      <c r="AW742" s="140"/>
      <c r="AX742" s="145"/>
      <c r="AY742" s="141"/>
      <c r="AZ742" s="145"/>
      <c r="BA742" s="141"/>
      <c r="BB742" s="145"/>
      <c r="BC742" s="141"/>
      <c r="BD742" s="145"/>
      <c r="BE742" s="145"/>
      <c r="BF742" s="141"/>
      <c r="BG742" s="156"/>
      <c r="BH742" s="143"/>
      <c r="BI742" s="143"/>
      <c r="BJ742" s="138"/>
      <c r="BK742" s="138"/>
      <c r="BL742" s="138"/>
      <c r="BM742" s="138"/>
      <c r="BN742" s="138"/>
      <c r="BO742" s="138"/>
      <c r="BP742" s="138"/>
    </row>
    <row r="743" spans="1:68" ht="12" customHeight="1">
      <c r="A743" s="118"/>
      <c r="B743" s="121"/>
      <c r="C743" s="115"/>
      <c r="D743" s="115"/>
      <c r="E743" s="33"/>
      <c r="F743" s="64"/>
      <c r="G743" s="64"/>
      <c r="H743" s="118"/>
      <c r="I743" s="68"/>
      <c r="J743" s="126"/>
      <c r="K743" s="127"/>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4"/>
      <c r="AQ743" s="141"/>
      <c r="AR743" s="145"/>
      <c r="AS743" s="141"/>
      <c r="AT743" s="153"/>
      <c r="AU743" s="145"/>
      <c r="AV743" s="141"/>
      <c r="AW743" s="140"/>
      <c r="AX743" s="145"/>
      <c r="AY743" s="141"/>
      <c r="AZ743" s="145"/>
      <c r="BA743" s="141"/>
      <c r="BB743" s="145"/>
      <c r="BC743" s="141"/>
      <c r="BD743" s="145"/>
      <c r="BE743" s="145"/>
      <c r="BF743" s="141"/>
      <c r="BG743" s="156"/>
      <c r="BH743" s="143"/>
      <c r="BI743" s="143"/>
      <c r="BJ743" s="138"/>
      <c r="BK743" s="138"/>
      <c r="BL743" s="138"/>
      <c r="BM743" s="138"/>
      <c r="BN743" s="138"/>
      <c r="BO743" s="138"/>
      <c r="BP743" s="138"/>
    </row>
    <row r="744" spans="1:68" ht="12" customHeight="1">
      <c r="A744" s="118"/>
      <c r="B744" s="121"/>
      <c r="C744" s="115"/>
      <c r="D744" s="115"/>
      <c r="E744" s="33"/>
      <c r="F744" s="64"/>
      <c r="G744" s="64"/>
      <c r="H744" s="118"/>
      <c r="I744" s="69"/>
      <c r="J744" s="133"/>
      <c r="K744" s="134"/>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4"/>
      <c r="AQ744" s="141"/>
      <c r="AR744" s="145"/>
      <c r="AS744" s="141"/>
      <c r="AT744" s="153"/>
      <c r="AU744" s="145"/>
      <c r="AV744" s="141"/>
      <c r="AW744" s="140"/>
      <c r="AX744" s="145"/>
      <c r="AY744" s="141"/>
      <c r="AZ744" s="145"/>
      <c r="BA744" s="141"/>
      <c r="BB744" s="145"/>
      <c r="BC744" s="141"/>
      <c r="BD744" s="145"/>
      <c r="BE744" s="145"/>
      <c r="BF744" s="141"/>
      <c r="BG744" s="156"/>
      <c r="BH744" s="143"/>
      <c r="BI744" s="143"/>
      <c r="BJ744" s="138"/>
      <c r="BK744" s="138"/>
      <c r="BL744" s="138"/>
      <c r="BM744" s="138"/>
      <c r="BN744" s="138"/>
      <c r="BO744" s="138"/>
      <c r="BP744" s="138"/>
    </row>
    <row r="745" spans="1:68" ht="12" customHeight="1" thickBot="1">
      <c r="A745" s="119"/>
      <c r="B745" s="122"/>
      <c r="C745" s="116"/>
      <c r="D745" s="116"/>
      <c r="E745" s="35"/>
      <c r="F745" s="70"/>
      <c r="G745" s="70"/>
      <c r="H745" s="119"/>
      <c r="I745" s="71"/>
      <c r="J745" s="135"/>
      <c r="K745" s="136"/>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4"/>
      <c r="AQ745" s="141"/>
      <c r="AR745" s="145"/>
      <c r="AS745" s="141"/>
      <c r="AT745" s="153"/>
      <c r="AU745" s="145"/>
      <c r="AV745" s="141"/>
      <c r="AW745" s="140"/>
      <c r="AX745" s="145"/>
      <c r="AY745" s="141"/>
      <c r="AZ745" s="145"/>
      <c r="BA745" s="141"/>
      <c r="BB745" s="145"/>
      <c r="BC745" s="141"/>
      <c r="BD745" s="145"/>
      <c r="BE745" s="145"/>
      <c r="BF745" s="141"/>
      <c r="BG745" s="156"/>
      <c r="BH745" s="144"/>
      <c r="BI745" s="144"/>
      <c r="BJ745" s="139"/>
      <c r="BK745" s="139"/>
      <c r="BL745" s="139"/>
      <c r="BM745" s="139"/>
      <c r="BN745" s="139"/>
      <c r="BO745" s="139"/>
      <c r="BP745" s="139"/>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4">
        <f>IF(SUM(J774:J777)&lt;=6,SUM(J774:J777),IF(SUM(J774:J777)&gt;=6,"6",0))</f>
        <v>0</v>
      </c>
      <c r="AQ774" s="141">
        <f>IF(AP774&gt;=6,0,IF(SUM(K774:K777)&lt;=6,SUM(K774:K777),IF(SUM(K774:K777)&gt;=6,"6",0)))</f>
        <v>0</v>
      </c>
      <c r="AR774" s="145">
        <f>AP774</f>
        <v>0</v>
      </c>
      <c r="AS774" s="141">
        <f>AQ774</f>
        <v>0</v>
      </c>
      <c r="AT774" s="153">
        <f>AR774+AS774</f>
        <v>0</v>
      </c>
      <c r="AU774" s="145">
        <f>IF(AT774&lt;=6,AR774,"")</f>
        <v>0</v>
      </c>
      <c r="AV774" s="141">
        <f>IF(AT774&lt;=6,AS774,"")</f>
        <v>0</v>
      </c>
      <c r="AW774" s="140">
        <f>AT774-6</f>
        <v>-6</v>
      </c>
      <c r="AX774" s="145">
        <f>IF(AT774&gt;6,AR774,"")</f>
      </c>
      <c r="AY774" s="141">
        <f>IF(AU774&gt;6,AS774-AW774,"")</f>
      </c>
      <c r="AZ774" s="145">
        <f>IF(AR774&lt;=6,"")</f>
      </c>
      <c r="BA774" s="141">
        <f>IF(AR774&lt;=6,"")</f>
      </c>
      <c r="BB774" s="145">
        <f>IF(AX774&gt;6,AU774-6,"")</f>
        <v>-6</v>
      </c>
      <c r="BC774" s="141"/>
      <c r="BD774" s="145">
        <f>SUM(J774:J777)</f>
        <v>0</v>
      </c>
      <c r="BE774" s="145">
        <f>BD774-V774</f>
        <v>0</v>
      </c>
      <c r="BF774" s="141">
        <f>SUM(K774:K777)</f>
        <v>0</v>
      </c>
      <c r="BG774" s="156">
        <f>BF774-W774</f>
        <v>0</v>
      </c>
      <c r="BH774" s="142" t="e">
        <f>IF(#REF!="ÜCRETLİ ÖĞRT.",#REF!,0)</f>
        <v>#REF!</v>
      </c>
      <c r="BI774" s="142" t="e">
        <f>IF(#REF!="OKUL DIŞI GÖR.",#REF!,0)</f>
        <v>#REF!</v>
      </c>
      <c r="BJ774" s="137">
        <f>IF(B774="Müdür","20",IF(B774="Müdür Vekili","20",IF(B774="Müdür Başyardımcısı","20",IF(B774="Müdür Yardımcısı","18",0))))</f>
        <v>0</v>
      </c>
      <c r="BK774" s="137">
        <f>IF(B774="Müdür","20",IF(B774="Müdür Vekili","20",IF(B774="Müdür Başyardımcısı","20",IF(B774="Müdür Yardımcısı","18",0))))</f>
        <v>0</v>
      </c>
      <c r="BL774" s="137">
        <f>IF(B774="Müdür","30",IF(B774="Müdür Vekili","30",IF(B774="Müdür Başyardımcısı","30",IF(B774="Müdür Yardımcısı","18",IF(B774="Müdür Yardımcısı(Y)","22",0)))))</f>
        <v>0</v>
      </c>
      <c r="BM774" s="137">
        <f>IF(B774="Müdür","25",IF(B774="Müdür Vekili","25",IF(B774="Müdür Başyardımcısı","25",IF(B774="Müdür Yardımcısı","20",0))))</f>
        <v>0</v>
      </c>
      <c r="BN774" s="137">
        <f>IF(B774="Müdür","25",IF(B774="Müdür Vekili","25",IF(B774="Müdür Başyardımcısı","25",IF(B774="Müdür Yardımcısı","20",0))))</f>
        <v>0</v>
      </c>
      <c r="BO774" s="137">
        <f>IF(B774="Müdür","30",IF(B774="Müdür Vekili","30",IF(B774="Müdür Başyardımcısı","30",IF(B774="Müdür Yardımcısı","18",IF(B774="Müdür Yardımcısı(Y)","22",0)))))</f>
        <v>0</v>
      </c>
      <c r="BP774" s="137">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4"/>
      <c r="AQ775" s="141"/>
      <c r="AR775" s="145"/>
      <c r="AS775" s="141"/>
      <c r="AT775" s="153"/>
      <c r="AU775" s="145"/>
      <c r="AV775" s="141"/>
      <c r="AW775" s="140"/>
      <c r="AX775" s="145"/>
      <c r="AY775" s="141"/>
      <c r="AZ775" s="145"/>
      <c r="BA775" s="141"/>
      <c r="BB775" s="145"/>
      <c r="BC775" s="141"/>
      <c r="BD775" s="145"/>
      <c r="BE775" s="145"/>
      <c r="BF775" s="141"/>
      <c r="BG775" s="156"/>
      <c r="BH775" s="143"/>
      <c r="BI775" s="143"/>
      <c r="BJ775" s="138"/>
      <c r="BK775" s="138"/>
      <c r="BL775" s="138"/>
      <c r="BM775" s="138"/>
      <c r="BN775" s="138"/>
      <c r="BO775" s="138"/>
      <c r="BP775" s="138"/>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4"/>
      <c r="AQ776" s="141"/>
      <c r="AR776" s="145"/>
      <c r="AS776" s="141"/>
      <c r="AT776" s="153"/>
      <c r="AU776" s="145"/>
      <c r="AV776" s="141"/>
      <c r="AW776" s="140"/>
      <c r="AX776" s="145"/>
      <c r="AY776" s="141"/>
      <c r="AZ776" s="145"/>
      <c r="BA776" s="141"/>
      <c r="BB776" s="145"/>
      <c r="BC776" s="141"/>
      <c r="BD776" s="145"/>
      <c r="BE776" s="145"/>
      <c r="BF776" s="141"/>
      <c r="BG776" s="156"/>
      <c r="BH776" s="143"/>
      <c r="BI776" s="143"/>
      <c r="BJ776" s="138"/>
      <c r="BK776" s="138"/>
      <c r="BL776" s="138"/>
      <c r="BM776" s="138"/>
      <c r="BN776" s="138"/>
      <c r="BO776" s="138"/>
      <c r="BP776" s="138"/>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4"/>
      <c r="AQ777" s="141"/>
      <c r="AR777" s="145"/>
      <c r="AS777" s="141"/>
      <c r="AT777" s="153"/>
      <c r="AU777" s="145"/>
      <c r="AV777" s="141"/>
      <c r="AW777" s="140"/>
      <c r="AX777" s="145"/>
      <c r="AY777" s="141"/>
      <c r="AZ777" s="145"/>
      <c r="BA777" s="141"/>
      <c r="BB777" s="145"/>
      <c r="BC777" s="141"/>
      <c r="BD777" s="145"/>
      <c r="BE777" s="145"/>
      <c r="BF777" s="141"/>
      <c r="BG777" s="156"/>
      <c r="BH777" s="143"/>
      <c r="BI777" s="143"/>
      <c r="BJ777" s="138"/>
      <c r="BK777" s="138"/>
      <c r="BL777" s="138"/>
      <c r="BM777" s="138"/>
      <c r="BN777" s="138"/>
      <c r="BO777" s="138"/>
      <c r="BP777" s="138"/>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4"/>
      <c r="AQ778" s="141"/>
      <c r="AR778" s="145"/>
      <c r="AS778" s="141"/>
      <c r="AT778" s="153"/>
      <c r="AU778" s="145"/>
      <c r="AV778" s="141"/>
      <c r="AW778" s="140"/>
      <c r="AX778" s="145"/>
      <c r="AY778" s="141"/>
      <c r="AZ778" s="145"/>
      <c r="BA778" s="141"/>
      <c r="BB778" s="145"/>
      <c r="BC778" s="141"/>
      <c r="BD778" s="145"/>
      <c r="BE778" s="145"/>
      <c r="BF778" s="141"/>
      <c r="BG778" s="156"/>
      <c r="BH778" s="143"/>
      <c r="BI778" s="143"/>
      <c r="BJ778" s="138"/>
      <c r="BK778" s="138"/>
      <c r="BL778" s="138"/>
      <c r="BM778" s="138"/>
      <c r="BN778" s="138"/>
      <c r="BO778" s="138"/>
      <c r="BP778" s="138"/>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4"/>
      <c r="AQ779" s="141"/>
      <c r="AR779" s="145"/>
      <c r="AS779" s="141"/>
      <c r="AT779" s="153"/>
      <c r="AU779" s="145"/>
      <c r="AV779" s="141"/>
      <c r="AW779" s="140"/>
      <c r="AX779" s="145"/>
      <c r="AY779" s="141"/>
      <c r="AZ779" s="145"/>
      <c r="BA779" s="141"/>
      <c r="BB779" s="145"/>
      <c r="BC779" s="141"/>
      <c r="BD779" s="145"/>
      <c r="BE779" s="145"/>
      <c r="BF779" s="141"/>
      <c r="BG779" s="156"/>
      <c r="BH779" s="143"/>
      <c r="BI779" s="143"/>
      <c r="BJ779" s="138"/>
      <c r="BK779" s="138"/>
      <c r="BL779" s="138"/>
      <c r="BM779" s="138"/>
      <c r="BN779" s="138"/>
      <c r="BO779" s="138"/>
      <c r="BP779" s="138"/>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4"/>
      <c r="AQ780" s="141"/>
      <c r="AR780" s="145"/>
      <c r="AS780" s="141"/>
      <c r="AT780" s="153"/>
      <c r="AU780" s="145"/>
      <c r="AV780" s="141"/>
      <c r="AW780" s="140"/>
      <c r="AX780" s="145"/>
      <c r="AY780" s="141"/>
      <c r="AZ780" s="145"/>
      <c r="BA780" s="141"/>
      <c r="BB780" s="145"/>
      <c r="BC780" s="141"/>
      <c r="BD780" s="145"/>
      <c r="BE780" s="145"/>
      <c r="BF780" s="141"/>
      <c r="BG780" s="156"/>
      <c r="BH780" s="144"/>
      <c r="BI780" s="144"/>
      <c r="BJ780" s="139"/>
      <c r="BK780" s="139"/>
      <c r="BL780" s="139"/>
      <c r="BM780" s="139"/>
      <c r="BN780" s="139"/>
      <c r="BO780" s="139"/>
      <c r="BP780" s="139"/>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4">
        <f>IF(SUM(J781:J784)&lt;=6,SUM(J781:J784),IF(SUM(J781:J784)&gt;=6,"6",0))</f>
        <v>0</v>
      </c>
      <c r="AQ781" s="141">
        <f>IF(AP781&gt;=6,0,IF(SUM(K781:K784)&lt;=6,SUM(K781:K784),IF(SUM(K781:K784)&gt;=6,"6",0)))</f>
        <v>0</v>
      </c>
      <c r="AR781" s="145">
        <f>AP781</f>
        <v>0</v>
      </c>
      <c r="AS781" s="141">
        <f>AQ781</f>
        <v>0</v>
      </c>
      <c r="AT781" s="153">
        <f>AR781+AS781</f>
        <v>0</v>
      </c>
      <c r="AU781" s="145">
        <f>IF(AT781&lt;=6,AR781,"")</f>
        <v>0</v>
      </c>
      <c r="AV781" s="141">
        <f>IF(AT781&lt;=6,AS781,"")</f>
        <v>0</v>
      </c>
      <c r="AW781" s="140">
        <f>AT781-6</f>
        <v>-6</v>
      </c>
      <c r="AX781" s="145">
        <f>IF(AT781&gt;6,AR781,"")</f>
      </c>
      <c r="AY781" s="141">
        <f>IF(AU781&gt;6,AS781-AW781,"")</f>
      </c>
      <c r="AZ781" s="145">
        <f>IF(AR781&lt;=6,"")</f>
      </c>
      <c r="BA781" s="141">
        <f>IF(AR781&lt;=6,"")</f>
      </c>
      <c r="BB781" s="145">
        <f>IF(AX781&gt;6,AU781-6,"")</f>
        <v>-6</v>
      </c>
      <c r="BC781" s="141"/>
      <c r="BD781" s="145">
        <f>SUM(J781:J784)</f>
        <v>0</v>
      </c>
      <c r="BE781" s="145">
        <f>BD781-V781</f>
        <v>0</v>
      </c>
      <c r="BF781" s="141">
        <f>SUM(K781:K784)</f>
        <v>0</v>
      </c>
      <c r="BG781" s="156">
        <f>BF781-W781</f>
        <v>0</v>
      </c>
      <c r="BH781" s="142" t="e">
        <f>IF(#REF!="ÜCRETLİ ÖĞRT.",#REF!,0)</f>
        <v>#REF!</v>
      </c>
      <c r="BI781" s="142" t="e">
        <f>IF(#REF!="OKUL DIŞI GÖR.",#REF!,0)</f>
        <v>#REF!</v>
      </c>
      <c r="BJ781" s="137">
        <f>IF(B781="Müdür","20",IF(B781="Müdür Vekili","20",IF(B781="Müdür Başyardımcısı","20",IF(B781="Müdür Yardımcısı","18",0))))</f>
        <v>0</v>
      </c>
      <c r="BK781" s="137">
        <f>IF(B781="Müdür","20",IF(B781="Müdür Vekili","20",IF(B781="Müdür Başyardımcısı","20",IF(B781="Müdür Yardımcısı","18",0))))</f>
        <v>0</v>
      </c>
      <c r="BL781" s="137">
        <f>IF(B781="Müdür","30",IF(B781="Müdür Vekili","30",IF(B781="Müdür Başyardımcısı","30",IF(B781="Müdür Yardımcısı","18",IF(B781="Müdür Yardımcısı(Y)","22",0)))))</f>
        <v>0</v>
      </c>
      <c r="BM781" s="137">
        <f>IF(B781="Müdür","25",IF(B781="Müdür Vekili","25",IF(B781="Müdür Başyardımcısı","25",IF(B781="Müdür Yardımcısı","20",0))))</f>
        <v>0</v>
      </c>
      <c r="BN781" s="137">
        <f>IF(B781="Müdür","25",IF(B781="Müdür Vekili","25",IF(B781="Müdür Başyardımcısı","25",IF(B781="Müdür Yardımcısı","20",0))))</f>
        <v>0</v>
      </c>
      <c r="BO781" s="137">
        <f>IF(B781="Müdür","30",IF(B781="Müdür Vekili","30",IF(B781="Müdür Başyardımcısı","30",IF(B781="Müdür Yardımcısı","18",IF(B781="Müdür Yardımcısı(Y)","22",0)))))</f>
        <v>0</v>
      </c>
      <c r="BP781" s="137">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4"/>
      <c r="AQ782" s="141"/>
      <c r="AR782" s="145"/>
      <c r="AS782" s="141"/>
      <c r="AT782" s="153"/>
      <c r="AU782" s="145"/>
      <c r="AV782" s="141"/>
      <c r="AW782" s="140"/>
      <c r="AX782" s="145"/>
      <c r="AY782" s="141"/>
      <c r="AZ782" s="145"/>
      <c r="BA782" s="141"/>
      <c r="BB782" s="145"/>
      <c r="BC782" s="141"/>
      <c r="BD782" s="145"/>
      <c r="BE782" s="145"/>
      <c r="BF782" s="141"/>
      <c r="BG782" s="156"/>
      <c r="BH782" s="143"/>
      <c r="BI782" s="143"/>
      <c r="BJ782" s="138"/>
      <c r="BK782" s="138"/>
      <c r="BL782" s="138"/>
      <c r="BM782" s="138"/>
      <c r="BN782" s="138"/>
      <c r="BO782" s="138"/>
      <c r="BP782" s="138"/>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4"/>
      <c r="AQ783" s="141"/>
      <c r="AR783" s="145"/>
      <c r="AS783" s="141"/>
      <c r="AT783" s="153"/>
      <c r="AU783" s="145"/>
      <c r="AV783" s="141"/>
      <c r="AW783" s="140"/>
      <c r="AX783" s="145"/>
      <c r="AY783" s="141"/>
      <c r="AZ783" s="145"/>
      <c r="BA783" s="141"/>
      <c r="BB783" s="145"/>
      <c r="BC783" s="141"/>
      <c r="BD783" s="145"/>
      <c r="BE783" s="145"/>
      <c r="BF783" s="141"/>
      <c r="BG783" s="156"/>
      <c r="BH783" s="143"/>
      <c r="BI783" s="143"/>
      <c r="BJ783" s="138"/>
      <c r="BK783" s="138"/>
      <c r="BL783" s="138"/>
      <c r="BM783" s="138"/>
      <c r="BN783" s="138"/>
      <c r="BO783" s="138"/>
      <c r="BP783" s="138"/>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4"/>
      <c r="AQ784" s="141"/>
      <c r="AR784" s="145"/>
      <c r="AS784" s="141"/>
      <c r="AT784" s="153"/>
      <c r="AU784" s="145"/>
      <c r="AV784" s="141"/>
      <c r="AW784" s="140"/>
      <c r="AX784" s="145"/>
      <c r="AY784" s="141"/>
      <c r="AZ784" s="145"/>
      <c r="BA784" s="141"/>
      <c r="BB784" s="145"/>
      <c r="BC784" s="141"/>
      <c r="BD784" s="145"/>
      <c r="BE784" s="145"/>
      <c r="BF784" s="141"/>
      <c r="BG784" s="156"/>
      <c r="BH784" s="143"/>
      <c r="BI784" s="143"/>
      <c r="BJ784" s="138"/>
      <c r="BK784" s="138"/>
      <c r="BL784" s="138"/>
      <c r="BM784" s="138"/>
      <c r="BN784" s="138"/>
      <c r="BO784" s="138"/>
      <c r="BP784" s="138"/>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4"/>
      <c r="AQ785" s="141"/>
      <c r="AR785" s="145"/>
      <c r="AS785" s="141"/>
      <c r="AT785" s="153"/>
      <c r="AU785" s="145"/>
      <c r="AV785" s="141"/>
      <c r="AW785" s="140"/>
      <c r="AX785" s="145"/>
      <c r="AY785" s="141"/>
      <c r="AZ785" s="145"/>
      <c r="BA785" s="141"/>
      <c r="BB785" s="145"/>
      <c r="BC785" s="141"/>
      <c r="BD785" s="145"/>
      <c r="BE785" s="145"/>
      <c r="BF785" s="141"/>
      <c r="BG785" s="156"/>
      <c r="BH785" s="143"/>
      <c r="BI785" s="143"/>
      <c r="BJ785" s="138"/>
      <c r="BK785" s="138"/>
      <c r="BL785" s="138"/>
      <c r="BM785" s="138"/>
      <c r="BN785" s="138"/>
      <c r="BO785" s="138"/>
      <c r="BP785" s="138"/>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4"/>
      <c r="AQ786" s="141"/>
      <c r="AR786" s="145"/>
      <c r="AS786" s="141"/>
      <c r="AT786" s="153"/>
      <c r="AU786" s="145"/>
      <c r="AV786" s="141"/>
      <c r="AW786" s="140"/>
      <c r="AX786" s="145"/>
      <c r="AY786" s="141"/>
      <c r="AZ786" s="145"/>
      <c r="BA786" s="141"/>
      <c r="BB786" s="145"/>
      <c r="BC786" s="141"/>
      <c r="BD786" s="145"/>
      <c r="BE786" s="145"/>
      <c r="BF786" s="141"/>
      <c r="BG786" s="156"/>
      <c r="BH786" s="143"/>
      <c r="BI786" s="143"/>
      <c r="BJ786" s="138"/>
      <c r="BK786" s="138"/>
      <c r="BL786" s="138"/>
      <c r="BM786" s="138"/>
      <c r="BN786" s="138"/>
      <c r="BO786" s="138"/>
      <c r="BP786" s="138"/>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4"/>
      <c r="AQ787" s="141"/>
      <c r="AR787" s="145"/>
      <c r="AS787" s="141"/>
      <c r="AT787" s="153"/>
      <c r="AU787" s="145"/>
      <c r="AV787" s="141"/>
      <c r="AW787" s="140"/>
      <c r="AX787" s="145"/>
      <c r="AY787" s="141"/>
      <c r="AZ787" s="145"/>
      <c r="BA787" s="141"/>
      <c r="BB787" s="145"/>
      <c r="BC787" s="141"/>
      <c r="BD787" s="145"/>
      <c r="BE787" s="145"/>
      <c r="BF787" s="141"/>
      <c r="BG787" s="156"/>
      <c r="BH787" s="144"/>
      <c r="BI787" s="144"/>
      <c r="BJ787" s="139"/>
      <c r="BK787" s="139"/>
      <c r="BL787" s="139"/>
      <c r="BM787" s="139"/>
      <c r="BN787" s="139"/>
      <c r="BO787" s="139"/>
      <c r="BP787" s="139"/>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4">
        <f>IF(SUM(J788:J791)&lt;=6,SUM(J788:J791),IF(SUM(J788:J791)&gt;=6,"6",0))</f>
        <v>0</v>
      </c>
      <c r="AQ788" s="141">
        <f>IF(AP788&gt;=6,0,IF(SUM(K788:K791)&lt;=6,SUM(K788:K791),IF(SUM(K788:K791)&gt;=6,"6",0)))</f>
        <v>0</v>
      </c>
      <c r="AR788" s="145">
        <f>AP788</f>
        <v>0</v>
      </c>
      <c r="AS788" s="141">
        <f>AQ788</f>
        <v>0</v>
      </c>
      <c r="AT788" s="153">
        <f>AR788+AS788</f>
        <v>0</v>
      </c>
      <c r="AU788" s="145">
        <f>IF(AT788&lt;=6,AR788,"")</f>
        <v>0</v>
      </c>
      <c r="AV788" s="141">
        <f>IF(AT788&lt;=6,AS788,"")</f>
        <v>0</v>
      </c>
      <c r="AW788" s="140">
        <f>AT788-6</f>
        <v>-6</v>
      </c>
      <c r="AX788" s="145">
        <f>IF(AT788&gt;6,AR788,"")</f>
      </c>
      <c r="AY788" s="141">
        <f>IF(AU788&gt;6,AS788-AW788,"")</f>
      </c>
      <c r="AZ788" s="145">
        <f>IF(AR788&lt;=6,"")</f>
      </c>
      <c r="BA788" s="141">
        <f>IF(AR788&lt;=6,"")</f>
      </c>
      <c r="BB788" s="145">
        <f>IF(AX788&gt;6,AU788-6,"")</f>
        <v>-6</v>
      </c>
      <c r="BC788" s="141"/>
      <c r="BD788" s="145">
        <f>SUM(J788:J791)</f>
        <v>0</v>
      </c>
      <c r="BE788" s="145">
        <f>BD788-V788</f>
        <v>0</v>
      </c>
      <c r="BF788" s="141">
        <f>SUM(K788:K791)</f>
        <v>0</v>
      </c>
      <c r="BG788" s="156">
        <f>BF788-W788</f>
        <v>0</v>
      </c>
      <c r="BH788" s="142" t="e">
        <f>IF(#REF!="ÜCRETLİ ÖĞRT.",#REF!,0)</f>
        <v>#REF!</v>
      </c>
      <c r="BI788" s="142" t="e">
        <f>IF(#REF!="OKUL DIŞI GÖR.",#REF!,0)</f>
        <v>#REF!</v>
      </c>
      <c r="BJ788" s="137">
        <f>IF(B788="Müdür","20",IF(B788="Müdür Vekili","20",IF(B788="Müdür Başyardımcısı","20",IF(B788="Müdür Yardımcısı","18",0))))</f>
        <v>0</v>
      </c>
      <c r="BK788" s="137">
        <f>IF(B788="Müdür","20",IF(B788="Müdür Vekili","20",IF(B788="Müdür Başyardımcısı","20",IF(B788="Müdür Yardımcısı","18",0))))</f>
        <v>0</v>
      </c>
      <c r="BL788" s="137">
        <f>IF(B788="Müdür","30",IF(B788="Müdür Vekili","30",IF(B788="Müdür Başyardımcısı","30",IF(B788="Müdür Yardımcısı","18",IF(B788="Müdür Yardımcısı(Y)","22",0)))))</f>
        <v>0</v>
      </c>
      <c r="BM788" s="137">
        <f>IF(B788="Müdür","25",IF(B788="Müdür Vekili","25",IF(B788="Müdür Başyardımcısı","25",IF(B788="Müdür Yardımcısı","20",0))))</f>
        <v>0</v>
      </c>
      <c r="BN788" s="137">
        <f>IF(B788="Müdür","25",IF(B788="Müdür Vekili","25",IF(B788="Müdür Başyardımcısı","25",IF(B788="Müdür Yardımcısı","20",0))))</f>
        <v>0</v>
      </c>
      <c r="BO788" s="137">
        <f>IF(B788="Müdür","30",IF(B788="Müdür Vekili","30",IF(B788="Müdür Başyardımcısı","30",IF(B788="Müdür Yardımcısı","18",IF(B788="Müdür Yardımcısı(Y)","22",0)))))</f>
        <v>0</v>
      </c>
      <c r="BP788" s="137">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4"/>
      <c r="AQ789" s="141"/>
      <c r="AR789" s="145"/>
      <c r="AS789" s="141"/>
      <c r="AT789" s="153"/>
      <c r="AU789" s="145"/>
      <c r="AV789" s="141"/>
      <c r="AW789" s="140"/>
      <c r="AX789" s="145"/>
      <c r="AY789" s="141"/>
      <c r="AZ789" s="145"/>
      <c r="BA789" s="141"/>
      <c r="BB789" s="145"/>
      <c r="BC789" s="141"/>
      <c r="BD789" s="145"/>
      <c r="BE789" s="145"/>
      <c r="BF789" s="141"/>
      <c r="BG789" s="156"/>
      <c r="BH789" s="143"/>
      <c r="BI789" s="143"/>
      <c r="BJ789" s="138"/>
      <c r="BK789" s="138"/>
      <c r="BL789" s="138"/>
      <c r="BM789" s="138"/>
      <c r="BN789" s="138"/>
      <c r="BO789" s="138"/>
      <c r="BP789" s="138"/>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4"/>
      <c r="AQ790" s="141"/>
      <c r="AR790" s="145"/>
      <c r="AS790" s="141"/>
      <c r="AT790" s="153"/>
      <c r="AU790" s="145"/>
      <c r="AV790" s="141"/>
      <c r="AW790" s="140"/>
      <c r="AX790" s="145"/>
      <c r="AY790" s="141"/>
      <c r="AZ790" s="145"/>
      <c r="BA790" s="141"/>
      <c r="BB790" s="145"/>
      <c r="BC790" s="141"/>
      <c r="BD790" s="145"/>
      <c r="BE790" s="145"/>
      <c r="BF790" s="141"/>
      <c r="BG790" s="156"/>
      <c r="BH790" s="143"/>
      <c r="BI790" s="143"/>
      <c r="BJ790" s="138"/>
      <c r="BK790" s="138"/>
      <c r="BL790" s="138"/>
      <c r="BM790" s="138"/>
      <c r="BN790" s="138"/>
      <c r="BO790" s="138"/>
      <c r="BP790" s="138"/>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4"/>
      <c r="AQ791" s="141"/>
      <c r="AR791" s="145"/>
      <c r="AS791" s="141"/>
      <c r="AT791" s="153"/>
      <c r="AU791" s="145"/>
      <c r="AV791" s="141"/>
      <c r="AW791" s="140"/>
      <c r="AX791" s="145"/>
      <c r="AY791" s="141"/>
      <c r="AZ791" s="145"/>
      <c r="BA791" s="141"/>
      <c r="BB791" s="145"/>
      <c r="BC791" s="141"/>
      <c r="BD791" s="145"/>
      <c r="BE791" s="145"/>
      <c r="BF791" s="141"/>
      <c r="BG791" s="156"/>
      <c r="BH791" s="143"/>
      <c r="BI791" s="143"/>
      <c r="BJ791" s="138"/>
      <c r="BK791" s="138"/>
      <c r="BL791" s="138"/>
      <c r="BM791" s="138"/>
      <c r="BN791" s="138"/>
      <c r="BO791" s="138"/>
      <c r="BP791" s="138"/>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4"/>
      <c r="AQ792" s="141"/>
      <c r="AR792" s="145"/>
      <c r="AS792" s="141"/>
      <c r="AT792" s="153"/>
      <c r="AU792" s="145"/>
      <c r="AV792" s="141"/>
      <c r="AW792" s="140"/>
      <c r="AX792" s="145"/>
      <c r="AY792" s="141"/>
      <c r="AZ792" s="145"/>
      <c r="BA792" s="141"/>
      <c r="BB792" s="145"/>
      <c r="BC792" s="141"/>
      <c r="BD792" s="145"/>
      <c r="BE792" s="145"/>
      <c r="BF792" s="141"/>
      <c r="BG792" s="156"/>
      <c r="BH792" s="143"/>
      <c r="BI792" s="143"/>
      <c r="BJ792" s="138"/>
      <c r="BK792" s="138"/>
      <c r="BL792" s="138"/>
      <c r="BM792" s="138"/>
      <c r="BN792" s="138"/>
      <c r="BO792" s="138"/>
      <c r="BP792" s="138"/>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4"/>
      <c r="AQ793" s="141"/>
      <c r="AR793" s="145"/>
      <c r="AS793" s="141"/>
      <c r="AT793" s="153"/>
      <c r="AU793" s="145"/>
      <c r="AV793" s="141"/>
      <c r="AW793" s="140"/>
      <c r="AX793" s="145"/>
      <c r="AY793" s="141"/>
      <c r="AZ793" s="145"/>
      <c r="BA793" s="141"/>
      <c r="BB793" s="145"/>
      <c r="BC793" s="141"/>
      <c r="BD793" s="145"/>
      <c r="BE793" s="145"/>
      <c r="BF793" s="141"/>
      <c r="BG793" s="156"/>
      <c r="BH793" s="143"/>
      <c r="BI793" s="143"/>
      <c r="BJ793" s="138"/>
      <c r="BK793" s="138"/>
      <c r="BL793" s="138"/>
      <c r="BM793" s="138"/>
      <c r="BN793" s="138"/>
      <c r="BO793" s="138"/>
      <c r="BP793" s="138"/>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4"/>
      <c r="AQ794" s="141"/>
      <c r="AR794" s="145"/>
      <c r="AS794" s="141"/>
      <c r="AT794" s="153"/>
      <c r="AU794" s="145"/>
      <c r="AV794" s="141"/>
      <c r="AW794" s="140"/>
      <c r="AX794" s="145"/>
      <c r="AY794" s="141"/>
      <c r="AZ794" s="145"/>
      <c r="BA794" s="141"/>
      <c r="BB794" s="145"/>
      <c r="BC794" s="141"/>
      <c r="BD794" s="145"/>
      <c r="BE794" s="145"/>
      <c r="BF794" s="141"/>
      <c r="BG794" s="156"/>
      <c r="BH794" s="144"/>
      <c r="BI794" s="144"/>
      <c r="BJ794" s="139"/>
      <c r="BK794" s="139"/>
      <c r="BL794" s="139"/>
      <c r="BM794" s="139"/>
      <c r="BN794" s="139"/>
      <c r="BO794" s="139"/>
      <c r="BP794" s="139"/>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4">
        <f>IF(SUM(J795:J798)&lt;=6,SUM(J795:J798),IF(SUM(J795:J798)&gt;=6,"6",0))</f>
        <v>0</v>
      </c>
      <c r="AQ795" s="141">
        <f>IF(AP795&gt;=6,0,IF(SUM(K795:K798)&lt;=6,SUM(K795:K798),IF(SUM(K795:K798)&gt;=6,"6",0)))</f>
        <v>0</v>
      </c>
      <c r="AR795" s="145">
        <f>AP795</f>
        <v>0</v>
      </c>
      <c r="AS795" s="141">
        <f>AQ795</f>
        <v>0</v>
      </c>
      <c r="AT795" s="153">
        <f>AR795+AS795</f>
        <v>0</v>
      </c>
      <c r="AU795" s="145">
        <f>IF(AT795&lt;=6,AR795,"")</f>
        <v>0</v>
      </c>
      <c r="AV795" s="141">
        <f>IF(AT795&lt;=6,AS795,"")</f>
        <v>0</v>
      </c>
      <c r="AW795" s="140">
        <f>AT795-6</f>
        <v>-6</v>
      </c>
      <c r="AX795" s="145">
        <f>IF(AT795&gt;6,AR795,"")</f>
      </c>
      <c r="AY795" s="141">
        <f>IF(AU795&gt;6,AS795-AW795,"")</f>
      </c>
      <c r="AZ795" s="145">
        <f>IF(AR795&lt;=6,"")</f>
      </c>
      <c r="BA795" s="141">
        <f>IF(AR795&lt;=6,"")</f>
      </c>
      <c r="BB795" s="145">
        <f>IF(AX795&gt;6,AU795-6,"")</f>
        <v>-6</v>
      </c>
      <c r="BC795" s="141"/>
      <c r="BD795" s="145">
        <f>SUM(J795:J798)</f>
        <v>0</v>
      </c>
      <c r="BE795" s="145">
        <f>BD795-V795</f>
        <v>0</v>
      </c>
      <c r="BF795" s="141">
        <f>SUM(K795:K798)</f>
        <v>0</v>
      </c>
      <c r="BG795" s="156">
        <f>BF795-W795</f>
        <v>0</v>
      </c>
      <c r="BH795" s="142" t="e">
        <f>IF(#REF!="ÜCRETLİ ÖĞRT.",#REF!,0)</f>
        <v>#REF!</v>
      </c>
      <c r="BI795" s="142" t="e">
        <f>IF(#REF!="OKUL DIŞI GÖR.",#REF!,0)</f>
        <v>#REF!</v>
      </c>
      <c r="BJ795" s="137">
        <f>IF(B795="Müdür","20",IF(B795="Müdür Vekili","20",IF(B795="Müdür Başyardımcısı","20",IF(B795="Müdür Yardımcısı","18",0))))</f>
        <v>0</v>
      </c>
      <c r="BK795" s="137">
        <f>IF(B795="Müdür","20",IF(B795="Müdür Vekili","20",IF(B795="Müdür Başyardımcısı","20",IF(B795="Müdür Yardımcısı","18",0))))</f>
        <v>0</v>
      </c>
      <c r="BL795" s="137">
        <f>IF(B795="Müdür","30",IF(B795="Müdür Vekili","30",IF(B795="Müdür Başyardımcısı","30",IF(B795="Müdür Yardımcısı","18",IF(B795="Müdür Yardımcısı(Y)","22",0)))))</f>
        <v>0</v>
      </c>
      <c r="BM795" s="137">
        <f>IF(B795="Müdür","25",IF(B795="Müdür Vekili","25",IF(B795="Müdür Başyardımcısı","25",IF(B795="Müdür Yardımcısı","20",0))))</f>
        <v>0</v>
      </c>
      <c r="BN795" s="137">
        <f>IF(B795="Müdür","25",IF(B795="Müdür Vekili","25",IF(B795="Müdür Başyardımcısı","25",IF(B795="Müdür Yardımcısı","20",0))))</f>
        <v>0</v>
      </c>
      <c r="BO795" s="137">
        <f>IF(B795="Müdür","30",IF(B795="Müdür Vekili","30",IF(B795="Müdür Başyardımcısı","30",IF(B795="Müdür Yardımcısı","18",IF(B795="Müdür Yardımcısı(Y)","22",0)))))</f>
        <v>0</v>
      </c>
      <c r="BP795" s="137">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4"/>
      <c r="AQ796" s="141"/>
      <c r="AR796" s="145"/>
      <c r="AS796" s="141"/>
      <c r="AT796" s="153"/>
      <c r="AU796" s="145"/>
      <c r="AV796" s="141"/>
      <c r="AW796" s="140"/>
      <c r="AX796" s="145"/>
      <c r="AY796" s="141"/>
      <c r="AZ796" s="145"/>
      <c r="BA796" s="141"/>
      <c r="BB796" s="145"/>
      <c r="BC796" s="141"/>
      <c r="BD796" s="145"/>
      <c r="BE796" s="145"/>
      <c r="BF796" s="141"/>
      <c r="BG796" s="156"/>
      <c r="BH796" s="143"/>
      <c r="BI796" s="143"/>
      <c r="BJ796" s="138"/>
      <c r="BK796" s="138"/>
      <c r="BL796" s="138"/>
      <c r="BM796" s="138"/>
      <c r="BN796" s="138"/>
      <c r="BO796" s="138"/>
      <c r="BP796" s="138"/>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4"/>
      <c r="AQ797" s="141"/>
      <c r="AR797" s="145"/>
      <c r="AS797" s="141"/>
      <c r="AT797" s="153"/>
      <c r="AU797" s="145"/>
      <c r="AV797" s="141"/>
      <c r="AW797" s="140"/>
      <c r="AX797" s="145"/>
      <c r="AY797" s="141"/>
      <c r="AZ797" s="145"/>
      <c r="BA797" s="141"/>
      <c r="BB797" s="145"/>
      <c r="BC797" s="141"/>
      <c r="BD797" s="145"/>
      <c r="BE797" s="145"/>
      <c r="BF797" s="141"/>
      <c r="BG797" s="156"/>
      <c r="BH797" s="143"/>
      <c r="BI797" s="143"/>
      <c r="BJ797" s="138"/>
      <c r="BK797" s="138"/>
      <c r="BL797" s="138"/>
      <c r="BM797" s="138"/>
      <c r="BN797" s="138"/>
      <c r="BO797" s="138"/>
      <c r="BP797" s="138"/>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4"/>
      <c r="AQ798" s="141"/>
      <c r="AR798" s="145"/>
      <c r="AS798" s="141"/>
      <c r="AT798" s="153"/>
      <c r="AU798" s="145"/>
      <c r="AV798" s="141"/>
      <c r="AW798" s="140"/>
      <c r="AX798" s="145"/>
      <c r="AY798" s="141"/>
      <c r="AZ798" s="145"/>
      <c r="BA798" s="141"/>
      <c r="BB798" s="145"/>
      <c r="BC798" s="141"/>
      <c r="BD798" s="145"/>
      <c r="BE798" s="145"/>
      <c r="BF798" s="141"/>
      <c r="BG798" s="156"/>
      <c r="BH798" s="143"/>
      <c r="BI798" s="143"/>
      <c r="BJ798" s="138"/>
      <c r="BK798" s="138"/>
      <c r="BL798" s="138"/>
      <c r="BM798" s="138"/>
      <c r="BN798" s="138"/>
      <c r="BO798" s="138"/>
      <c r="BP798" s="138"/>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4"/>
      <c r="AQ799" s="141"/>
      <c r="AR799" s="145"/>
      <c r="AS799" s="141"/>
      <c r="AT799" s="153"/>
      <c r="AU799" s="145"/>
      <c r="AV799" s="141"/>
      <c r="AW799" s="140"/>
      <c r="AX799" s="145"/>
      <c r="AY799" s="141"/>
      <c r="AZ799" s="145"/>
      <c r="BA799" s="141"/>
      <c r="BB799" s="145"/>
      <c r="BC799" s="141"/>
      <c r="BD799" s="145"/>
      <c r="BE799" s="145"/>
      <c r="BF799" s="141"/>
      <c r="BG799" s="156"/>
      <c r="BH799" s="143"/>
      <c r="BI799" s="143"/>
      <c r="BJ799" s="138"/>
      <c r="BK799" s="138"/>
      <c r="BL799" s="138"/>
      <c r="BM799" s="138"/>
      <c r="BN799" s="138"/>
      <c r="BO799" s="138"/>
      <c r="BP799" s="138"/>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4"/>
      <c r="AQ800" s="141"/>
      <c r="AR800" s="145"/>
      <c r="AS800" s="141"/>
      <c r="AT800" s="153"/>
      <c r="AU800" s="145"/>
      <c r="AV800" s="141"/>
      <c r="AW800" s="140"/>
      <c r="AX800" s="145"/>
      <c r="AY800" s="141"/>
      <c r="AZ800" s="145"/>
      <c r="BA800" s="141"/>
      <c r="BB800" s="145"/>
      <c r="BC800" s="141"/>
      <c r="BD800" s="145"/>
      <c r="BE800" s="145"/>
      <c r="BF800" s="141"/>
      <c r="BG800" s="156"/>
      <c r="BH800" s="143"/>
      <c r="BI800" s="143"/>
      <c r="BJ800" s="138"/>
      <c r="BK800" s="138"/>
      <c r="BL800" s="138"/>
      <c r="BM800" s="138"/>
      <c r="BN800" s="138"/>
      <c r="BO800" s="138"/>
      <c r="BP800" s="138"/>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4"/>
      <c r="AQ801" s="141"/>
      <c r="AR801" s="145"/>
      <c r="AS801" s="141"/>
      <c r="AT801" s="153"/>
      <c r="AU801" s="145"/>
      <c r="AV801" s="141"/>
      <c r="AW801" s="140"/>
      <c r="AX801" s="145"/>
      <c r="AY801" s="141"/>
      <c r="AZ801" s="145"/>
      <c r="BA801" s="141"/>
      <c r="BB801" s="145"/>
      <c r="BC801" s="141"/>
      <c r="BD801" s="145"/>
      <c r="BE801" s="145"/>
      <c r="BF801" s="141"/>
      <c r="BG801" s="156"/>
      <c r="BH801" s="144"/>
      <c r="BI801" s="144"/>
      <c r="BJ801" s="139"/>
      <c r="BK801" s="139"/>
      <c r="BL801" s="139"/>
      <c r="BM801" s="139"/>
      <c r="BN801" s="139"/>
      <c r="BO801" s="139"/>
      <c r="BP801" s="139"/>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4">
        <f>IF(SUM(J802:J805)&lt;=6,SUM(J802:J805),IF(SUM(J802:J805)&gt;=6,"6",0))</f>
        <v>0</v>
      </c>
      <c r="AQ802" s="141">
        <f>IF(AP802&gt;=6,0,IF(SUM(K802:K805)&lt;=6,SUM(K802:K805),IF(SUM(K802:K805)&gt;=6,"6",0)))</f>
        <v>0</v>
      </c>
      <c r="AR802" s="145">
        <f>AP802</f>
        <v>0</v>
      </c>
      <c r="AS802" s="141">
        <f>AQ802</f>
        <v>0</v>
      </c>
      <c r="AT802" s="153">
        <f>AR802+AS802</f>
        <v>0</v>
      </c>
      <c r="AU802" s="145">
        <f>IF(AT802&lt;=6,AR802,"")</f>
        <v>0</v>
      </c>
      <c r="AV802" s="141">
        <f>IF(AT802&lt;=6,AS802,"")</f>
        <v>0</v>
      </c>
      <c r="AW802" s="140">
        <f>AT802-6</f>
        <v>-6</v>
      </c>
      <c r="AX802" s="145">
        <f>IF(AT802&gt;6,AR802,"")</f>
      </c>
      <c r="AY802" s="141">
        <f>IF(AU802&gt;6,AS802-AW802,"")</f>
      </c>
      <c r="AZ802" s="145">
        <f>IF(AR802&lt;=6,"")</f>
      </c>
      <c r="BA802" s="141">
        <f>IF(AR802&lt;=6,"")</f>
      </c>
      <c r="BB802" s="145">
        <f>IF(AX802&gt;6,AU802-6,"")</f>
        <v>-6</v>
      </c>
      <c r="BC802" s="141"/>
      <c r="BD802" s="145">
        <f>SUM(J802:J805)</f>
        <v>0</v>
      </c>
      <c r="BE802" s="145">
        <f>BD802-V802</f>
        <v>0</v>
      </c>
      <c r="BF802" s="141">
        <f>SUM(K802:K805)</f>
        <v>0</v>
      </c>
      <c r="BG802" s="156">
        <f>BF802-W802</f>
        <v>0</v>
      </c>
      <c r="BH802" s="142" t="e">
        <f>IF(#REF!="ÜCRETLİ ÖĞRT.",#REF!,0)</f>
        <v>#REF!</v>
      </c>
      <c r="BI802" s="142" t="e">
        <f>IF(#REF!="OKUL DIŞI GÖR.",#REF!,0)</f>
        <v>#REF!</v>
      </c>
      <c r="BJ802" s="137">
        <f>IF(B802="Müdür","20",IF(B802="Müdür Vekili","20",IF(B802="Müdür Başyardımcısı","20",IF(B802="Müdür Yardımcısı","18",0))))</f>
        <v>0</v>
      </c>
      <c r="BK802" s="137">
        <f>IF(B802="Müdür","20",IF(B802="Müdür Vekili","20",IF(B802="Müdür Başyardımcısı","20",IF(B802="Müdür Yardımcısı","18",0))))</f>
        <v>0</v>
      </c>
      <c r="BL802" s="137">
        <f>IF(B802="Müdür","30",IF(B802="Müdür Vekili","30",IF(B802="Müdür Başyardımcısı","30",IF(B802="Müdür Yardımcısı","18",IF(B802="Müdür Yardımcısı(Y)","22",0)))))</f>
        <v>0</v>
      </c>
      <c r="BM802" s="137">
        <f>IF(B802="Müdür","25",IF(B802="Müdür Vekili","25",IF(B802="Müdür Başyardımcısı","25",IF(B802="Müdür Yardımcısı","20",0))))</f>
        <v>0</v>
      </c>
      <c r="BN802" s="137">
        <f>IF(B802="Müdür","25",IF(B802="Müdür Vekili","25",IF(B802="Müdür Başyardımcısı","25",IF(B802="Müdür Yardımcısı","20",0))))</f>
        <v>0</v>
      </c>
      <c r="BO802" s="137">
        <f>IF(B802="Müdür","30",IF(B802="Müdür Vekili","30",IF(B802="Müdür Başyardımcısı","30",IF(B802="Müdür Yardımcısı","18",IF(B802="Müdür Yardımcısı(Y)","22",0)))))</f>
        <v>0</v>
      </c>
      <c r="BP802" s="137">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4"/>
      <c r="AQ803" s="141"/>
      <c r="AR803" s="145"/>
      <c r="AS803" s="141"/>
      <c r="AT803" s="153"/>
      <c r="AU803" s="145"/>
      <c r="AV803" s="141"/>
      <c r="AW803" s="140"/>
      <c r="AX803" s="145"/>
      <c r="AY803" s="141"/>
      <c r="AZ803" s="145"/>
      <c r="BA803" s="141"/>
      <c r="BB803" s="145"/>
      <c r="BC803" s="141"/>
      <c r="BD803" s="145"/>
      <c r="BE803" s="145"/>
      <c r="BF803" s="141"/>
      <c r="BG803" s="156"/>
      <c r="BH803" s="143"/>
      <c r="BI803" s="143"/>
      <c r="BJ803" s="138"/>
      <c r="BK803" s="138"/>
      <c r="BL803" s="138"/>
      <c r="BM803" s="138"/>
      <c r="BN803" s="138"/>
      <c r="BO803" s="138"/>
      <c r="BP803" s="138"/>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4"/>
      <c r="AQ804" s="141"/>
      <c r="AR804" s="145"/>
      <c r="AS804" s="141"/>
      <c r="AT804" s="153"/>
      <c r="AU804" s="145"/>
      <c r="AV804" s="141"/>
      <c r="AW804" s="140"/>
      <c r="AX804" s="145"/>
      <c r="AY804" s="141"/>
      <c r="AZ804" s="145"/>
      <c r="BA804" s="141"/>
      <c r="BB804" s="145"/>
      <c r="BC804" s="141"/>
      <c r="BD804" s="145"/>
      <c r="BE804" s="145"/>
      <c r="BF804" s="141"/>
      <c r="BG804" s="156"/>
      <c r="BH804" s="143"/>
      <c r="BI804" s="143"/>
      <c r="BJ804" s="138"/>
      <c r="BK804" s="138"/>
      <c r="BL804" s="138"/>
      <c r="BM804" s="138"/>
      <c r="BN804" s="138"/>
      <c r="BO804" s="138"/>
      <c r="BP804" s="138"/>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4"/>
      <c r="AQ805" s="141"/>
      <c r="AR805" s="145"/>
      <c r="AS805" s="141"/>
      <c r="AT805" s="153"/>
      <c r="AU805" s="145"/>
      <c r="AV805" s="141"/>
      <c r="AW805" s="140"/>
      <c r="AX805" s="145"/>
      <c r="AY805" s="141"/>
      <c r="AZ805" s="145"/>
      <c r="BA805" s="141"/>
      <c r="BB805" s="145"/>
      <c r="BC805" s="141"/>
      <c r="BD805" s="145"/>
      <c r="BE805" s="145"/>
      <c r="BF805" s="141"/>
      <c r="BG805" s="156"/>
      <c r="BH805" s="143"/>
      <c r="BI805" s="143"/>
      <c r="BJ805" s="138"/>
      <c r="BK805" s="138"/>
      <c r="BL805" s="138"/>
      <c r="BM805" s="138"/>
      <c r="BN805" s="138"/>
      <c r="BO805" s="138"/>
      <c r="BP805" s="138"/>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4"/>
      <c r="AQ806" s="141"/>
      <c r="AR806" s="145"/>
      <c r="AS806" s="141"/>
      <c r="AT806" s="153"/>
      <c r="AU806" s="145"/>
      <c r="AV806" s="141"/>
      <c r="AW806" s="140"/>
      <c r="AX806" s="145"/>
      <c r="AY806" s="141"/>
      <c r="AZ806" s="145"/>
      <c r="BA806" s="141"/>
      <c r="BB806" s="145"/>
      <c r="BC806" s="141"/>
      <c r="BD806" s="145"/>
      <c r="BE806" s="145"/>
      <c r="BF806" s="141"/>
      <c r="BG806" s="156"/>
      <c r="BH806" s="143"/>
      <c r="BI806" s="143"/>
      <c r="BJ806" s="138"/>
      <c r="BK806" s="138"/>
      <c r="BL806" s="138"/>
      <c r="BM806" s="138"/>
      <c r="BN806" s="138"/>
      <c r="BO806" s="138"/>
      <c r="BP806" s="138"/>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4"/>
      <c r="AQ807" s="141"/>
      <c r="AR807" s="145"/>
      <c r="AS807" s="141"/>
      <c r="AT807" s="153"/>
      <c r="AU807" s="145"/>
      <c r="AV807" s="141"/>
      <c r="AW807" s="140"/>
      <c r="AX807" s="145"/>
      <c r="AY807" s="141"/>
      <c r="AZ807" s="145"/>
      <c r="BA807" s="141"/>
      <c r="BB807" s="145"/>
      <c r="BC807" s="141"/>
      <c r="BD807" s="145"/>
      <c r="BE807" s="145"/>
      <c r="BF807" s="141"/>
      <c r="BG807" s="156"/>
      <c r="BH807" s="143"/>
      <c r="BI807" s="143"/>
      <c r="BJ807" s="138"/>
      <c r="BK807" s="138"/>
      <c r="BL807" s="138"/>
      <c r="BM807" s="138"/>
      <c r="BN807" s="138"/>
      <c r="BO807" s="138"/>
      <c r="BP807" s="138"/>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4"/>
      <c r="AQ808" s="141"/>
      <c r="AR808" s="145"/>
      <c r="AS808" s="141"/>
      <c r="AT808" s="153"/>
      <c r="AU808" s="145"/>
      <c r="AV808" s="141"/>
      <c r="AW808" s="140"/>
      <c r="AX808" s="145"/>
      <c r="AY808" s="141"/>
      <c r="AZ808" s="145"/>
      <c r="BA808" s="141"/>
      <c r="BB808" s="145"/>
      <c r="BC808" s="141"/>
      <c r="BD808" s="145"/>
      <c r="BE808" s="145"/>
      <c r="BF808" s="141"/>
      <c r="BG808" s="156"/>
      <c r="BH808" s="144"/>
      <c r="BI808" s="144"/>
      <c r="BJ808" s="139"/>
      <c r="BK808" s="139"/>
      <c r="BL808" s="139"/>
      <c r="BM808" s="139"/>
      <c r="BN808" s="139"/>
      <c r="BO808" s="139"/>
      <c r="BP808" s="139"/>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4">
        <f>IF(SUM(J809:J812)&lt;=6,SUM(J809:J812),IF(SUM(J809:J812)&gt;=6,"6",0))</f>
        <v>0</v>
      </c>
      <c r="AQ809" s="141">
        <f>IF(AP809&gt;=6,0,IF(SUM(K809:K812)&lt;=6,SUM(K809:K812),IF(SUM(K809:K812)&gt;=6,"6",0)))</f>
        <v>0</v>
      </c>
      <c r="AR809" s="145">
        <f>AP809</f>
        <v>0</v>
      </c>
      <c r="AS809" s="141">
        <f>AQ809</f>
        <v>0</v>
      </c>
      <c r="AT809" s="153">
        <f>AR809+AS809</f>
        <v>0</v>
      </c>
      <c r="AU809" s="145">
        <f>IF(AT809&lt;=6,AR809,"")</f>
        <v>0</v>
      </c>
      <c r="AV809" s="141">
        <f>IF(AT809&lt;=6,AS809,"")</f>
        <v>0</v>
      </c>
      <c r="AW809" s="140">
        <f>AT809-6</f>
        <v>-6</v>
      </c>
      <c r="AX809" s="145">
        <f>IF(AT809&gt;6,AR809,"")</f>
      </c>
      <c r="AY809" s="141">
        <f>IF(AU809&gt;6,AS809-AW809,"")</f>
      </c>
      <c r="AZ809" s="145">
        <f>IF(AR809&lt;=6,"")</f>
      </c>
      <c r="BA809" s="141">
        <f>IF(AR809&lt;=6,"")</f>
      </c>
      <c r="BB809" s="145">
        <f>IF(AX809&gt;6,AU809-6,"")</f>
        <v>-6</v>
      </c>
      <c r="BC809" s="141"/>
      <c r="BD809" s="145">
        <f>SUM(J809:J812)</f>
        <v>0</v>
      </c>
      <c r="BE809" s="145">
        <f>BD809-V809</f>
        <v>0</v>
      </c>
      <c r="BF809" s="141">
        <f>SUM(K809:K812)</f>
        <v>0</v>
      </c>
      <c r="BG809" s="156">
        <f>BF809-W809</f>
        <v>0</v>
      </c>
      <c r="BH809" s="142" t="e">
        <f>IF(#REF!="ÜCRETLİ ÖĞRT.",#REF!,0)</f>
        <v>#REF!</v>
      </c>
      <c r="BI809" s="142" t="e">
        <f>IF(#REF!="OKUL DIŞI GÖR.",#REF!,0)</f>
        <v>#REF!</v>
      </c>
      <c r="BJ809" s="137">
        <f>IF(B809="Müdür","20",IF(B809="Müdür Vekili","20",IF(B809="Müdür Başyardımcısı","20",IF(B809="Müdür Yardımcısı","18",0))))</f>
        <v>0</v>
      </c>
      <c r="BK809" s="137">
        <f>IF(B809="Müdür","20",IF(B809="Müdür Vekili","20",IF(B809="Müdür Başyardımcısı","20",IF(B809="Müdür Yardımcısı","18",0))))</f>
        <v>0</v>
      </c>
      <c r="BL809" s="137">
        <f>IF(B809="Müdür","30",IF(B809="Müdür Vekili","30",IF(B809="Müdür Başyardımcısı","30",IF(B809="Müdür Yardımcısı","18",IF(B809="Müdür Yardımcısı(Y)","22",0)))))</f>
        <v>0</v>
      </c>
      <c r="BM809" s="137">
        <f>IF(B809="Müdür","25",IF(B809="Müdür Vekili","25",IF(B809="Müdür Başyardımcısı","25",IF(B809="Müdür Yardımcısı","20",0))))</f>
        <v>0</v>
      </c>
      <c r="BN809" s="137">
        <f>IF(B809="Müdür","25",IF(B809="Müdür Vekili","25",IF(B809="Müdür Başyardımcısı","25",IF(B809="Müdür Yardımcısı","20",0))))</f>
        <v>0</v>
      </c>
      <c r="BO809" s="137">
        <f>IF(B809="Müdür","30",IF(B809="Müdür Vekili","30",IF(B809="Müdür Başyardımcısı","30",IF(B809="Müdür Yardımcısı","18",IF(B809="Müdür Yardımcısı(Y)","22",0)))))</f>
        <v>0</v>
      </c>
      <c r="BP809" s="137">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4"/>
      <c r="AQ810" s="141"/>
      <c r="AR810" s="145"/>
      <c r="AS810" s="141"/>
      <c r="AT810" s="153"/>
      <c r="AU810" s="145"/>
      <c r="AV810" s="141"/>
      <c r="AW810" s="140"/>
      <c r="AX810" s="145"/>
      <c r="AY810" s="141"/>
      <c r="AZ810" s="145"/>
      <c r="BA810" s="141"/>
      <c r="BB810" s="145"/>
      <c r="BC810" s="141"/>
      <c r="BD810" s="145"/>
      <c r="BE810" s="145"/>
      <c r="BF810" s="141"/>
      <c r="BG810" s="156"/>
      <c r="BH810" s="143"/>
      <c r="BI810" s="143"/>
      <c r="BJ810" s="138"/>
      <c r="BK810" s="138"/>
      <c r="BL810" s="138"/>
      <c r="BM810" s="138"/>
      <c r="BN810" s="138"/>
      <c r="BO810" s="138"/>
      <c r="BP810" s="138"/>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4"/>
      <c r="AQ811" s="141"/>
      <c r="AR811" s="145"/>
      <c r="AS811" s="141"/>
      <c r="AT811" s="153"/>
      <c r="AU811" s="145"/>
      <c r="AV811" s="141"/>
      <c r="AW811" s="140"/>
      <c r="AX811" s="145"/>
      <c r="AY811" s="141"/>
      <c r="AZ811" s="145"/>
      <c r="BA811" s="141"/>
      <c r="BB811" s="145"/>
      <c r="BC811" s="141"/>
      <c r="BD811" s="145"/>
      <c r="BE811" s="145"/>
      <c r="BF811" s="141"/>
      <c r="BG811" s="156"/>
      <c r="BH811" s="143"/>
      <c r="BI811" s="143"/>
      <c r="BJ811" s="138"/>
      <c r="BK811" s="138"/>
      <c r="BL811" s="138"/>
      <c r="BM811" s="138"/>
      <c r="BN811" s="138"/>
      <c r="BO811" s="138"/>
      <c r="BP811" s="138"/>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4"/>
      <c r="AQ812" s="141"/>
      <c r="AR812" s="145"/>
      <c r="AS812" s="141"/>
      <c r="AT812" s="153"/>
      <c r="AU812" s="145"/>
      <c r="AV812" s="141"/>
      <c r="AW812" s="140"/>
      <c r="AX812" s="145"/>
      <c r="AY812" s="141"/>
      <c r="AZ812" s="145"/>
      <c r="BA812" s="141"/>
      <c r="BB812" s="145"/>
      <c r="BC812" s="141"/>
      <c r="BD812" s="145"/>
      <c r="BE812" s="145"/>
      <c r="BF812" s="141"/>
      <c r="BG812" s="156"/>
      <c r="BH812" s="143"/>
      <c r="BI812" s="143"/>
      <c r="BJ812" s="138"/>
      <c r="BK812" s="138"/>
      <c r="BL812" s="138"/>
      <c r="BM812" s="138"/>
      <c r="BN812" s="138"/>
      <c r="BO812" s="138"/>
      <c r="BP812" s="138"/>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4"/>
      <c r="AQ813" s="141"/>
      <c r="AR813" s="145"/>
      <c r="AS813" s="141"/>
      <c r="AT813" s="153"/>
      <c r="AU813" s="145"/>
      <c r="AV813" s="141"/>
      <c r="AW813" s="140"/>
      <c r="AX813" s="145"/>
      <c r="AY813" s="141"/>
      <c r="AZ813" s="145"/>
      <c r="BA813" s="141"/>
      <c r="BB813" s="145"/>
      <c r="BC813" s="141"/>
      <c r="BD813" s="145"/>
      <c r="BE813" s="145"/>
      <c r="BF813" s="141"/>
      <c r="BG813" s="156"/>
      <c r="BH813" s="143"/>
      <c r="BI813" s="143"/>
      <c r="BJ813" s="138"/>
      <c r="BK813" s="138"/>
      <c r="BL813" s="138"/>
      <c r="BM813" s="138"/>
      <c r="BN813" s="138"/>
      <c r="BO813" s="138"/>
      <c r="BP813" s="138"/>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4"/>
      <c r="AQ814" s="141"/>
      <c r="AR814" s="145"/>
      <c r="AS814" s="141"/>
      <c r="AT814" s="153"/>
      <c r="AU814" s="145"/>
      <c r="AV814" s="141"/>
      <c r="AW814" s="140"/>
      <c r="AX814" s="145"/>
      <c r="AY814" s="141"/>
      <c r="AZ814" s="145"/>
      <c r="BA814" s="141"/>
      <c r="BB814" s="145"/>
      <c r="BC814" s="141"/>
      <c r="BD814" s="145"/>
      <c r="BE814" s="145"/>
      <c r="BF814" s="141"/>
      <c r="BG814" s="156"/>
      <c r="BH814" s="143"/>
      <c r="BI814" s="143"/>
      <c r="BJ814" s="138"/>
      <c r="BK814" s="138"/>
      <c r="BL814" s="138"/>
      <c r="BM814" s="138"/>
      <c r="BN814" s="138"/>
      <c r="BO814" s="138"/>
      <c r="BP814" s="138"/>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4"/>
      <c r="AQ815" s="141"/>
      <c r="AR815" s="145"/>
      <c r="AS815" s="141"/>
      <c r="AT815" s="153"/>
      <c r="AU815" s="145"/>
      <c r="AV815" s="141"/>
      <c r="AW815" s="140"/>
      <c r="AX815" s="145"/>
      <c r="AY815" s="141"/>
      <c r="AZ815" s="145"/>
      <c r="BA815" s="141"/>
      <c r="BB815" s="145"/>
      <c r="BC815" s="141"/>
      <c r="BD815" s="145"/>
      <c r="BE815" s="145"/>
      <c r="BF815" s="141"/>
      <c r="BG815" s="156"/>
      <c r="BH815" s="144"/>
      <c r="BI815" s="144"/>
      <c r="BJ815" s="139"/>
      <c r="BK815" s="139"/>
      <c r="BL815" s="139"/>
      <c r="BM815" s="139"/>
      <c r="BN815" s="139"/>
      <c r="BO815" s="139"/>
      <c r="BP815" s="139"/>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4">
        <f>IF(SUM(J816:J819)&lt;=6,SUM(J816:J819),IF(SUM(J816:J819)&gt;=6,"6",0))</f>
        <v>0</v>
      </c>
      <c r="AQ816" s="141">
        <f>IF(AP816&gt;=6,0,IF(SUM(K816:K819)&lt;=6,SUM(K816:K819),IF(SUM(K816:K819)&gt;=6,"6",0)))</f>
        <v>0</v>
      </c>
      <c r="AR816" s="145">
        <f>AP816</f>
        <v>0</v>
      </c>
      <c r="AS816" s="141">
        <f>AQ816</f>
        <v>0</v>
      </c>
      <c r="AT816" s="153">
        <f>AR816+AS816</f>
        <v>0</v>
      </c>
      <c r="AU816" s="145">
        <f>IF(AT816&lt;=6,AR816,"")</f>
        <v>0</v>
      </c>
      <c r="AV816" s="141">
        <f>IF(AT816&lt;=6,AS816,"")</f>
        <v>0</v>
      </c>
      <c r="AW816" s="140">
        <f>AT816-6</f>
        <v>-6</v>
      </c>
      <c r="AX816" s="145">
        <f>IF(AT816&gt;6,AR816,"")</f>
      </c>
      <c r="AY816" s="141">
        <f>IF(AU816&gt;6,AS816-AW816,"")</f>
      </c>
      <c r="AZ816" s="145">
        <f>IF(AR816&lt;=6,"")</f>
      </c>
      <c r="BA816" s="141">
        <f>IF(AR816&lt;=6,"")</f>
      </c>
      <c r="BB816" s="145">
        <f>IF(AX816&gt;6,AU816-6,"")</f>
        <v>-6</v>
      </c>
      <c r="BC816" s="141"/>
      <c r="BD816" s="145">
        <f>SUM(J816:J819)</f>
        <v>0</v>
      </c>
      <c r="BE816" s="145">
        <f>BD816-V816</f>
        <v>0</v>
      </c>
      <c r="BF816" s="141">
        <f>SUM(K816:K819)</f>
        <v>0</v>
      </c>
      <c r="BG816" s="156">
        <f>BF816-W816</f>
        <v>0</v>
      </c>
      <c r="BH816" s="142" t="e">
        <f>IF(#REF!="ÜCRETLİ ÖĞRT.",#REF!,0)</f>
        <v>#REF!</v>
      </c>
      <c r="BI816" s="142" t="e">
        <f>IF(#REF!="OKUL DIŞI GÖR.",#REF!,0)</f>
        <v>#REF!</v>
      </c>
      <c r="BJ816" s="137">
        <f>IF(B816="Müdür","20",IF(B816="Müdür Vekili","20",IF(B816="Müdür Başyardımcısı","20",IF(B816="Müdür Yardımcısı","18",0))))</f>
        <v>0</v>
      </c>
      <c r="BK816" s="137">
        <f>IF(B816="Müdür","20",IF(B816="Müdür Vekili","20",IF(B816="Müdür Başyardımcısı","20",IF(B816="Müdür Yardımcısı","18",0))))</f>
        <v>0</v>
      </c>
      <c r="BL816" s="137">
        <f>IF(B816="Müdür","30",IF(B816="Müdür Vekili","30",IF(B816="Müdür Başyardımcısı","30",IF(B816="Müdür Yardımcısı","18",IF(B816="Müdür Yardımcısı(Y)","22",0)))))</f>
        <v>0</v>
      </c>
      <c r="BM816" s="137">
        <f>IF(B816="Müdür","25",IF(B816="Müdür Vekili","25",IF(B816="Müdür Başyardımcısı","25",IF(B816="Müdür Yardımcısı","20",0))))</f>
        <v>0</v>
      </c>
      <c r="BN816" s="137">
        <f>IF(B816="Müdür","25",IF(B816="Müdür Vekili","25",IF(B816="Müdür Başyardımcısı","25",IF(B816="Müdür Yardımcısı","20",0))))</f>
        <v>0</v>
      </c>
      <c r="BO816" s="137">
        <f>IF(B816="Müdür","30",IF(B816="Müdür Vekili","30",IF(B816="Müdür Başyardımcısı","30",IF(B816="Müdür Yardımcısı","18",IF(B816="Müdür Yardımcısı(Y)","22",0)))))</f>
        <v>0</v>
      </c>
      <c r="BP816" s="137">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4"/>
      <c r="AQ817" s="141"/>
      <c r="AR817" s="145"/>
      <c r="AS817" s="141"/>
      <c r="AT817" s="153"/>
      <c r="AU817" s="145"/>
      <c r="AV817" s="141"/>
      <c r="AW817" s="140"/>
      <c r="AX817" s="145"/>
      <c r="AY817" s="141"/>
      <c r="AZ817" s="145"/>
      <c r="BA817" s="141"/>
      <c r="BB817" s="145"/>
      <c r="BC817" s="141"/>
      <c r="BD817" s="145"/>
      <c r="BE817" s="145"/>
      <c r="BF817" s="141"/>
      <c r="BG817" s="156"/>
      <c r="BH817" s="143"/>
      <c r="BI817" s="143"/>
      <c r="BJ817" s="138"/>
      <c r="BK817" s="138"/>
      <c r="BL817" s="138"/>
      <c r="BM817" s="138"/>
      <c r="BN817" s="138"/>
      <c r="BO817" s="138"/>
      <c r="BP817" s="138"/>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4"/>
      <c r="AQ818" s="141"/>
      <c r="AR818" s="145"/>
      <c r="AS818" s="141"/>
      <c r="AT818" s="153"/>
      <c r="AU818" s="145"/>
      <c r="AV818" s="141"/>
      <c r="AW818" s="140"/>
      <c r="AX818" s="145"/>
      <c r="AY818" s="141"/>
      <c r="AZ818" s="145"/>
      <c r="BA818" s="141"/>
      <c r="BB818" s="145"/>
      <c r="BC818" s="141"/>
      <c r="BD818" s="145"/>
      <c r="BE818" s="145"/>
      <c r="BF818" s="141"/>
      <c r="BG818" s="156"/>
      <c r="BH818" s="143"/>
      <c r="BI818" s="143"/>
      <c r="BJ818" s="138"/>
      <c r="BK818" s="138"/>
      <c r="BL818" s="138"/>
      <c r="BM818" s="138"/>
      <c r="BN818" s="138"/>
      <c r="BO818" s="138"/>
      <c r="BP818" s="138"/>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4"/>
      <c r="AQ819" s="141"/>
      <c r="AR819" s="145"/>
      <c r="AS819" s="141"/>
      <c r="AT819" s="153"/>
      <c r="AU819" s="145"/>
      <c r="AV819" s="141"/>
      <c r="AW819" s="140"/>
      <c r="AX819" s="145"/>
      <c r="AY819" s="141"/>
      <c r="AZ819" s="145"/>
      <c r="BA819" s="141"/>
      <c r="BB819" s="145"/>
      <c r="BC819" s="141"/>
      <c r="BD819" s="145"/>
      <c r="BE819" s="145"/>
      <c r="BF819" s="141"/>
      <c r="BG819" s="156"/>
      <c r="BH819" s="143"/>
      <c r="BI819" s="143"/>
      <c r="BJ819" s="138"/>
      <c r="BK819" s="138"/>
      <c r="BL819" s="138"/>
      <c r="BM819" s="138"/>
      <c r="BN819" s="138"/>
      <c r="BO819" s="138"/>
      <c r="BP819" s="138"/>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4"/>
      <c r="AQ820" s="141"/>
      <c r="AR820" s="145"/>
      <c r="AS820" s="141"/>
      <c r="AT820" s="153"/>
      <c r="AU820" s="145"/>
      <c r="AV820" s="141"/>
      <c r="AW820" s="140"/>
      <c r="AX820" s="145"/>
      <c r="AY820" s="141"/>
      <c r="AZ820" s="145"/>
      <c r="BA820" s="141"/>
      <c r="BB820" s="145"/>
      <c r="BC820" s="141"/>
      <c r="BD820" s="145"/>
      <c r="BE820" s="145"/>
      <c r="BF820" s="141"/>
      <c r="BG820" s="156"/>
      <c r="BH820" s="143"/>
      <c r="BI820" s="143"/>
      <c r="BJ820" s="138"/>
      <c r="BK820" s="138"/>
      <c r="BL820" s="138"/>
      <c r="BM820" s="138"/>
      <c r="BN820" s="138"/>
      <c r="BO820" s="138"/>
      <c r="BP820" s="138"/>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4"/>
      <c r="AQ821" s="141"/>
      <c r="AR821" s="145"/>
      <c r="AS821" s="141"/>
      <c r="AT821" s="153"/>
      <c r="AU821" s="145"/>
      <c r="AV821" s="141"/>
      <c r="AW821" s="140"/>
      <c r="AX821" s="145"/>
      <c r="AY821" s="141"/>
      <c r="AZ821" s="145"/>
      <c r="BA821" s="141"/>
      <c r="BB821" s="145"/>
      <c r="BC821" s="141"/>
      <c r="BD821" s="145"/>
      <c r="BE821" s="145"/>
      <c r="BF821" s="141"/>
      <c r="BG821" s="156"/>
      <c r="BH821" s="143"/>
      <c r="BI821" s="143"/>
      <c r="BJ821" s="138"/>
      <c r="BK821" s="138"/>
      <c r="BL821" s="138"/>
      <c r="BM821" s="138"/>
      <c r="BN821" s="138"/>
      <c r="BO821" s="138"/>
      <c r="BP821" s="138"/>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4"/>
      <c r="AQ822" s="141"/>
      <c r="AR822" s="145"/>
      <c r="AS822" s="141"/>
      <c r="AT822" s="153"/>
      <c r="AU822" s="145"/>
      <c r="AV822" s="141"/>
      <c r="AW822" s="140"/>
      <c r="AX822" s="145"/>
      <c r="AY822" s="141"/>
      <c r="AZ822" s="145"/>
      <c r="BA822" s="141"/>
      <c r="BB822" s="145"/>
      <c r="BC822" s="141"/>
      <c r="BD822" s="145"/>
      <c r="BE822" s="145"/>
      <c r="BF822" s="141"/>
      <c r="BG822" s="156"/>
      <c r="BH822" s="144"/>
      <c r="BI822" s="144"/>
      <c r="BJ822" s="139"/>
      <c r="BK822" s="139"/>
      <c r="BL822" s="139"/>
      <c r="BM822" s="139"/>
      <c r="BN822" s="139"/>
      <c r="BO822" s="139"/>
      <c r="BP822" s="139"/>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4">
        <f>IF(SUM(J823:J826)&lt;=6,SUM(J823:J826),IF(SUM(J823:J826)&gt;=6,"6",0))</f>
        <v>0</v>
      </c>
      <c r="AQ823" s="141">
        <f>IF(AP823&gt;=6,0,IF(SUM(K823:K826)&lt;=6,SUM(K823:K826),IF(SUM(K823:K826)&gt;=6,"6",0)))</f>
        <v>0</v>
      </c>
      <c r="AR823" s="145">
        <f>AP823</f>
        <v>0</v>
      </c>
      <c r="AS823" s="141">
        <f>AQ823</f>
        <v>0</v>
      </c>
      <c r="AT823" s="153">
        <f>AR823+AS823</f>
        <v>0</v>
      </c>
      <c r="AU823" s="145">
        <f>IF(AT823&lt;=6,AR823,"")</f>
        <v>0</v>
      </c>
      <c r="AV823" s="141">
        <f>IF(AT823&lt;=6,AS823,"")</f>
        <v>0</v>
      </c>
      <c r="AW823" s="140">
        <f>AT823-6</f>
        <v>-6</v>
      </c>
      <c r="AX823" s="145">
        <f>IF(AT823&gt;6,AR823,"")</f>
      </c>
      <c r="AY823" s="141">
        <f>IF(AU823&gt;6,AS823-AW823,"")</f>
      </c>
      <c r="AZ823" s="145">
        <f>IF(AR823&lt;=6,"")</f>
      </c>
      <c r="BA823" s="141">
        <f>IF(AR823&lt;=6,"")</f>
      </c>
      <c r="BB823" s="145">
        <f>IF(AX823&gt;6,AU823-6,"")</f>
        <v>-6</v>
      </c>
      <c r="BC823" s="141"/>
      <c r="BD823" s="145">
        <f>SUM(J823:J826)</f>
        <v>0</v>
      </c>
      <c r="BE823" s="145">
        <f>BD823-V823</f>
        <v>0</v>
      </c>
      <c r="BF823" s="141">
        <f>SUM(K823:K826)</f>
        <v>0</v>
      </c>
      <c r="BG823" s="156">
        <f>BF823-W823</f>
        <v>0</v>
      </c>
      <c r="BH823" s="142" t="e">
        <f>IF(#REF!="ÜCRETLİ ÖĞRT.",#REF!,0)</f>
        <v>#REF!</v>
      </c>
      <c r="BI823" s="142" t="e">
        <f>IF(#REF!="OKUL DIŞI GÖR.",#REF!,0)</f>
        <v>#REF!</v>
      </c>
      <c r="BJ823" s="137">
        <f>IF(B823="Müdür","20",IF(B823="Müdür Vekili","20",IF(B823="Müdür Başyardımcısı","20",IF(B823="Müdür Yardımcısı","18",0))))</f>
        <v>0</v>
      </c>
      <c r="BK823" s="137">
        <f>IF(B823="Müdür","20",IF(B823="Müdür Vekili","20",IF(B823="Müdür Başyardımcısı","20",IF(B823="Müdür Yardımcısı","18",0))))</f>
        <v>0</v>
      </c>
      <c r="BL823" s="137">
        <f>IF(B823="Müdür","30",IF(B823="Müdür Vekili","30",IF(B823="Müdür Başyardımcısı","30",IF(B823="Müdür Yardımcısı","18",IF(B823="Müdür Yardımcısı(Y)","22",0)))))</f>
        <v>0</v>
      </c>
      <c r="BM823" s="137">
        <f>IF(B823="Müdür","25",IF(B823="Müdür Vekili","25",IF(B823="Müdür Başyardımcısı","25",IF(B823="Müdür Yardımcısı","20",0))))</f>
        <v>0</v>
      </c>
      <c r="BN823" s="137">
        <f>IF(B823="Müdür","25",IF(B823="Müdür Vekili","25",IF(B823="Müdür Başyardımcısı","25",IF(B823="Müdür Yardımcısı","20",0))))</f>
        <v>0</v>
      </c>
      <c r="BO823" s="137">
        <f>IF(B823="Müdür","30",IF(B823="Müdür Vekili","30",IF(B823="Müdür Başyardımcısı","30",IF(B823="Müdür Yardımcısı","18",IF(B823="Müdür Yardımcısı(Y)","22",0)))))</f>
        <v>0</v>
      </c>
      <c r="BP823" s="137">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4"/>
      <c r="AQ824" s="141"/>
      <c r="AR824" s="145"/>
      <c r="AS824" s="141"/>
      <c r="AT824" s="153"/>
      <c r="AU824" s="145"/>
      <c r="AV824" s="141"/>
      <c r="AW824" s="140"/>
      <c r="AX824" s="145"/>
      <c r="AY824" s="141"/>
      <c r="AZ824" s="145"/>
      <c r="BA824" s="141"/>
      <c r="BB824" s="145"/>
      <c r="BC824" s="141"/>
      <c r="BD824" s="145"/>
      <c r="BE824" s="145"/>
      <c r="BF824" s="141"/>
      <c r="BG824" s="156"/>
      <c r="BH824" s="143"/>
      <c r="BI824" s="143"/>
      <c r="BJ824" s="138"/>
      <c r="BK824" s="138"/>
      <c r="BL824" s="138"/>
      <c r="BM824" s="138"/>
      <c r="BN824" s="138"/>
      <c r="BO824" s="138"/>
      <c r="BP824" s="138"/>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4"/>
      <c r="AQ825" s="141"/>
      <c r="AR825" s="145"/>
      <c r="AS825" s="141"/>
      <c r="AT825" s="153"/>
      <c r="AU825" s="145"/>
      <c r="AV825" s="141"/>
      <c r="AW825" s="140"/>
      <c r="AX825" s="145"/>
      <c r="AY825" s="141"/>
      <c r="AZ825" s="145"/>
      <c r="BA825" s="141"/>
      <c r="BB825" s="145"/>
      <c r="BC825" s="141"/>
      <c r="BD825" s="145"/>
      <c r="BE825" s="145"/>
      <c r="BF825" s="141"/>
      <c r="BG825" s="156"/>
      <c r="BH825" s="143"/>
      <c r="BI825" s="143"/>
      <c r="BJ825" s="138"/>
      <c r="BK825" s="138"/>
      <c r="BL825" s="138"/>
      <c r="BM825" s="138"/>
      <c r="BN825" s="138"/>
      <c r="BO825" s="138"/>
      <c r="BP825" s="138"/>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4"/>
      <c r="AQ826" s="141"/>
      <c r="AR826" s="145"/>
      <c r="AS826" s="141"/>
      <c r="AT826" s="153"/>
      <c r="AU826" s="145"/>
      <c r="AV826" s="141"/>
      <c r="AW826" s="140"/>
      <c r="AX826" s="145"/>
      <c r="AY826" s="141"/>
      <c r="AZ826" s="145"/>
      <c r="BA826" s="141"/>
      <c r="BB826" s="145"/>
      <c r="BC826" s="141"/>
      <c r="BD826" s="145"/>
      <c r="BE826" s="145"/>
      <c r="BF826" s="141"/>
      <c r="BG826" s="156"/>
      <c r="BH826" s="143"/>
      <c r="BI826" s="143"/>
      <c r="BJ826" s="138"/>
      <c r="BK826" s="138"/>
      <c r="BL826" s="138"/>
      <c r="BM826" s="138"/>
      <c r="BN826" s="138"/>
      <c r="BO826" s="138"/>
      <c r="BP826" s="138"/>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4"/>
      <c r="AQ827" s="141"/>
      <c r="AR827" s="145"/>
      <c r="AS827" s="141"/>
      <c r="AT827" s="153"/>
      <c r="AU827" s="145"/>
      <c r="AV827" s="141"/>
      <c r="AW827" s="140"/>
      <c r="AX827" s="145"/>
      <c r="AY827" s="141"/>
      <c r="AZ827" s="145"/>
      <c r="BA827" s="141"/>
      <c r="BB827" s="145"/>
      <c r="BC827" s="141"/>
      <c r="BD827" s="145"/>
      <c r="BE827" s="145"/>
      <c r="BF827" s="141"/>
      <c r="BG827" s="156"/>
      <c r="BH827" s="143"/>
      <c r="BI827" s="143"/>
      <c r="BJ827" s="138"/>
      <c r="BK827" s="138"/>
      <c r="BL827" s="138"/>
      <c r="BM827" s="138"/>
      <c r="BN827" s="138"/>
      <c r="BO827" s="138"/>
      <c r="BP827" s="138"/>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4"/>
      <c r="AQ828" s="141"/>
      <c r="AR828" s="145"/>
      <c r="AS828" s="141"/>
      <c r="AT828" s="153"/>
      <c r="AU828" s="145"/>
      <c r="AV828" s="141"/>
      <c r="AW828" s="140"/>
      <c r="AX828" s="145"/>
      <c r="AY828" s="141"/>
      <c r="AZ828" s="145"/>
      <c r="BA828" s="141"/>
      <c r="BB828" s="145"/>
      <c r="BC828" s="141"/>
      <c r="BD828" s="145"/>
      <c r="BE828" s="145"/>
      <c r="BF828" s="141"/>
      <c r="BG828" s="156"/>
      <c r="BH828" s="143"/>
      <c r="BI828" s="143"/>
      <c r="BJ828" s="138"/>
      <c r="BK828" s="138"/>
      <c r="BL828" s="138"/>
      <c r="BM828" s="138"/>
      <c r="BN828" s="138"/>
      <c r="BO828" s="138"/>
      <c r="BP828" s="138"/>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4"/>
      <c r="AQ829" s="141"/>
      <c r="AR829" s="145"/>
      <c r="AS829" s="141"/>
      <c r="AT829" s="153"/>
      <c r="AU829" s="145"/>
      <c r="AV829" s="141"/>
      <c r="AW829" s="140"/>
      <c r="AX829" s="145"/>
      <c r="AY829" s="141"/>
      <c r="AZ829" s="145"/>
      <c r="BA829" s="141"/>
      <c r="BB829" s="145"/>
      <c r="BC829" s="141"/>
      <c r="BD829" s="145"/>
      <c r="BE829" s="145"/>
      <c r="BF829" s="141"/>
      <c r="BG829" s="156"/>
      <c r="BH829" s="144"/>
      <c r="BI829" s="144"/>
      <c r="BJ829" s="139"/>
      <c r="BK829" s="139"/>
      <c r="BL829" s="139"/>
      <c r="BM829" s="139"/>
      <c r="BN829" s="139"/>
      <c r="BO829" s="139"/>
      <c r="BP829" s="139"/>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9"/>
      <c r="D831" s="12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8"/>
      <c r="D833" s="128"/>
      <c r="E833" s="30"/>
      <c r="F833" s="62"/>
      <c r="G833" s="62"/>
      <c r="H833" s="117"/>
      <c r="I833" s="31"/>
      <c r="J833" s="63"/>
      <c r="K833" s="62"/>
      <c r="L833" s="84"/>
      <c r="M833" s="84"/>
      <c r="N833" s="99"/>
      <c r="O833" s="99"/>
      <c r="P833" s="84"/>
      <c r="Q833" s="103"/>
      <c r="R833" s="99"/>
      <c r="S833" s="103"/>
      <c r="T833" s="99"/>
      <c r="U833" s="155"/>
      <c r="V833" s="93"/>
      <c r="W833" s="106"/>
      <c r="X833" s="93"/>
      <c r="Y833" s="106"/>
      <c r="Z833" s="84"/>
      <c r="AA833" s="99"/>
      <c r="AB833" s="99"/>
      <c r="AC833" s="103"/>
      <c r="AD833" s="99"/>
      <c r="AE833" s="84"/>
      <c r="AF833" s="84"/>
      <c r="AG833" s="103"/>
      <c r="AH833" s="79"/>
      <c r="AI833" s="79"/>
      <c r="AJ833" s="100"/>
      <c r="AK833" s="99"/>
      <c r="AL833" s="103"/>
      <c r="AM833" s="131"/>
      <c r="AN833" s="130"/>
      <c r="AO833" s="32"/>
      <c r="AP833" s="154">
        <f>IF(SUM(J833:J836)&lt;=6,SUM(J833:J836),IF(SUM(J833:J836)&gt;=6,"6",0))</f>
        <v>0</v>
      </c>
      <c r="AQ833" s="141">
        <f>IF(AP833&gt;=6,0,IF(SUM(K833:K836)&lt;=6,SUM(K833:K836),IF(SUM(K833:K836)&gt;=6,"6",0)))</f>
        <v>0</v>
      </c>
      <c r="AR833" s="145">
        <f>AP833</f>
        <v>0</v>
      </c>
      <c r="AS833" s="141">
        <f>AQ833</f>
        <v>0</v>
      </c>
      <c r="AT833" s="153">
        <f>AR833+AS833</f>
        <v>0</v>
      </c>
      <c r="AU833" s="145">
        <f>IF(AT833&lt;=6,AR833,"")</f>
        <v>0</v>
      </c>
      <c r="AV833" s="141">
        <f>IF(AT833&lt;=6,AS833,"")</f>
        <v>0</v>
      </c>
      <c r="AW833" s="140">
        <f>AT833-6</f>
        <v>-6</v>
      </c>
      <c r="AX833" s="145">
        <f>IF(AT833&gt;6,AR833,"")</f>
      </c>
      <c r="AY833" s="141">
        <f>IF(AU833&gt;6,AS833-AW833,"")</f>
      </c>
      <c r="AZ833" s="145">
        <f>IF(AR833&lt;=6,"")</f>
      </c>
      <c r="BA833" s="141">
        <f>IF(AR833&lt;=6,"")</f>
      </c>
      <c r="BB833" s="145">
        <f>IF(AX833&gt;6,AU833-6,"")</f>
        <v>-6</v>
      </c>
      <c r="BC833" s="141"/>
      <c r="BD833" s="145">
        <f>SUM(J833:J836)</f>
        <v>0</v>
      </c>
      <c r="BE833" s="145">
        <f>BD833-V833</f>
        <v>0</v>
      </c>
      <c r="BF833" s="141">
        <f>SUM(K833:K836)</f>
        <v>0</v>
      </c>
      <c r="BG833" s="156">
        <f>BF833-W833</f>
        <v>0</v>
      </c>
      <c r="BH833" s="142" t="e">
        <f>IF(#REF!="ÜCRETLİ ÖĞRT.",#REF!,0)</f>
        <v>#REF!</v>
      </c>
      <c r="BI833" s="142" t="e">
        <f>IF(#REF!="OKUL DIŞI GÖR.",#REF!,0)</f>
        <v>#REF!</v>
      </c>
      <c r="BJ833" s="137">
        <f>IF(B833="Müdür","20",IF(B833="Müdür Vekili","20",IF(B833="Müdür Başyardımcısı","20",IF(B833="Müdür Yardımcısı","18",0))))</f>
        <v>0</v>
      </c>
      <c r="BK833" s="137">
        <f>IF(B833="Müdür","20",IF(B833="Müdür Vekili","20",IF(B833="Müdür Başyardımcısı","20",IF(B833="Müdür Yardımcısı","18",0))))</f>
        <v>0</v>
      </c>
      <c r="BL833" s="137">
        <f>IF(B833="Müdür","30",IF(B833="Müdür Vekili","30",IF(B833="Müdür Başyardımcısı","30",IF(B833="Müdür Yardımcısı","18",IF(B833="Müdür Yardımcısı(Y)","22",0)))))</f>
        <v>0</v>
      </c>
      <c r="BM833" s="137">
        <f>IF(B833="Müdür","25",IF(B833="Müdür Vekili","25",IF(B833="Müdür Başyardımcısı","25",IF(B833="Müdür Yardımcısı","20",0))))</f>
        <v>0</v>
      </c>
      <c r="BN833" s="137">
        <f>IF(B833="Müdür","25",IF(B833="Müdür Vekili","25",IF(B833="Müdür Başyardımcısı","25",IF(B833="Müdür Yardımcısı","20",0))))</f>
        <v>0</v>
      </c>
      <c r="BO833" s="137">
        <f>IF(B833="Müdür","30",IF(B833="Müdür Vekili","30",IF(B833="Müdür Başyardımcısı","30",IF(B833="Müdür Yardımcısı","18",IF(B833="Müdür Yardımcısı(Y)","22",0)))))</f>
        <v>0</v>
      </c>
      <c r="BP833" s="137">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4"/>
      <c r="AQ834" s="141"/>
      <c r="AR834" s="145"/>
      <c r="AS834" s="141"/>
      <c r="AT834" s="153"/>
      <c r="AU834" s="145"/>
      <c r="AV834" s="141"/>
      <c r="AW834" s="140"/>
      <c r="AX834" s="145"/>
      <c r="AY834" s="141"/>
      <c r="AZ834" s="145"/>
      <c r="BA834" s="141"/>
      <c r="BB834" s="145"/>
      <c r="BC834" s="141"/>
      <c r="BD834" s="145"/>
      <c r="BE834" s="145"/>
      <c r="BF834" s="141"/>
      <c r="BG834" s="156"/>
      <c r="BH834" s="143"/>
      <c r="BI834" s="143"/>
      <c r="BJ834" s="138"/>
      <c r="BK834" s="138"/>
      <c r="BL834" s="138"/>
      <c r="BM834" s="138"/>
      <c r="BN834" s="138"/>
      <c r="BO834" s="138"/>
      <c r="BP834" s="138"/>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4"/>
      <c r="AQ835" s="141"/>
      <c r="AR835" s="145"/>
      <c r="AS835" s="141"/>
      <c r="AT835" s="153"/>
      <c r="AU835" s="145"/>
      <c r="AV835" s="141"/>
      <c r="AW835" s="140"/>
      <c r="AX835" s="145"/>
      <c r="AY835" s="141"/>
      <c r="AZ835" s="145"/>
      <c r="BA835" s="141"/>
      <c r="BB835" s="145"/>
      <c r="BC835" s="141"/>
      <c r="BD835" s="145"/>
      <c r="BE835" s="145"/>
      <c r="BF835" s="141"/>
      <c r="BG835" s="156"/>
      <c r="BH835" s="143"/>
      <c r="BI835" s="143"/>
      <c r="BJ835" s="138"/>
      <c r="BK835" s="138"/>
      <c r="BL835" s="138"/>
      <c r="BM835" s="138"/>
      <c r="BN835" s="138"/>
      <c r="BO835" s="138"/>
      <c r="BP835" s="138"/>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4"/>
      <c r="AQ836" s="141"/>
      <c r="AR836" s="145"/>
      <c r="AS836" s="141"/>
      <c r="AT836" s="153"/>
      <c r="AU836" s="145"/>
      <c r="AV836" s="141"/>
      <c r="AW836" s="140"/>
      <c r="AX836" s="145"/>
      <c r="AY836" s="141"/>
      <c r="AZ836" s="145"/>
      <c r="BA836" s="141"/>
      <c r="BB836" s="145"/>
      <c r="BC836" s="141"/>
      <c r="BD836" s="145"/>
      <c r="BE836" s="145"/>
      <c r="BF836" s="141"/>
      <c r="BG836" s="156"/>
      <c r="BH836" s="143"/>
      <c r="BI836" s="143"/>
      <c r="BJ836" s="138"/>
      <c r="BK836" s="138"/>
      <c r="BL836" s="138"/>
      <c r="BM836" s="138"/>
      <c r="BN836" s="138"/>
      <c r="BO836" s="138"/>
      <c r="BP836" s="138"/>
    </row>
    <row r="837" spans="1:68" ht="12" customHeight="1">
      <c r="A837" s="118"/>
      <c r="B837" s="121"/>
      <c r="C837" s="115"/>
      <c r="D837" s="115"/>
      <c r="E837" s="33"/>
      <c r="F837" s="64"/>
      <c r="G837" s="64"/>
      <c r="H837" s="118"/>
      <c r="I837" s="68"/>
      <c r="J837" s="126"/>
      <c r="K837" s="127"/>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4"/>
      <c r="AQ837" s="141"/>
      <c r="AR837" s="145"/>
      <c r="AS837" s="141"/>
      <c r="AT837" s="153"/>
      <c r="AU837" s="145"/>
      <c r="AV837" s="141"/>
      <c r="AW837" s="140"/>
      <c r="AX837" s="145"/>
      <c r="AY837" s="141"/>
      <c r="AZ837" s="145"/>
      <c r="BA837" s="141"/>
      <c r="BB837" s="145"/>
      <c r="BC837" s="141"/>
      <c r="BD837" s="145"/>
      <c r="BE837" s="145"/>
      <c r="BF837" s="141"/>
      <c r="BG837" s="156"/>
      <c r="BH837" s="143"/>
      <c r="BI837" s="143"/>
      <c r="BJ837" s="138"/>
      <c r="BK837" s="138"/>
      <c r="BL837" s="138"/>
      <c r="BM837" s="138"/>
      <c r="BN837" s="138"/>
      <c r="BO837" s="138"/>
      <c r="BP837" s="138"/>
    </row>
    <row r="838" spans="1:68" ht="12" customHeight="1">
      <c r="A838" s="118"/>
      <c r="B838" s="121"/>
      <c r="C838" s="115"/>
      <c r="D838" s="115"/>
      <c r="E838" s="33"/>
      <c r="F838" s="64"/>
      <c r="G838" s="64"/>
      <c r="H838" s="118"/>
      <c r="I838" s="69"/>
      <c r="J838" s="133"/>
      <c r="K838" s="134"/>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4"/>
      <c r="AQ838" s="141"/>
      <c r="AR838" s="145"/>
      <c r="AS838" s="141"/>
      <c r="AT838" s="153"/>
      <c r="AU838" s="145"/>
      <c r="AV838" s="141"/>
      <c r="AW838" s="140"/>
      <c r="AX838" s="145"/>
      <c r="AY838" s="141"/>
      <c r="AZ838" s="145"/>
      <c r="BA838" s="141"/>
      <c r="BB838" s="145"/>
      <c r="BC838" s="141"/>
      <c r="BD838" s="145"/>
      <c r="BE838" s="145"/>
      <c r="BF838" s="141"/>
      <c r="BG838" s="156"/>
      <c r="BH838" s="143"/>
      <c r="BI838" s="143"/>
      <c r="BJ838" s="138"/>
      <c r="BK838" s="138"/>
      <c r="BL838" s="138"/>
      <c r="BM838" s="138"/>
      <c r="BN838" s="138"/>
      <c r="BO838" s="138"/>
      <c r="BP838" s="138"/>
    </row>
    <row r="839" spans="1:68" ht="12" customHeight="1" thickBot="1">
      <c r="A839" s="119"/>
      <c r="B839" s="122"/>
      <c r="C839" s="116"/>
      <c r="D839" s="116"/>
      <c r="E839" s="35"/>
      <c r="F839" s="70"/>
      <c r="G839" s="70"/>
      <c r="H839" s="119"/>
      <c r="I839" s="71"/>
      <c r="J839" s="135"/>
      <c r="K839" s="136"/>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4"/>
      <c r="AQ839" s="141"/>
      <c r="AR839" s="145"/>
      <c r="AS839" s="141"/>
      <c r="AT839" s="153"/>
      <c r="AU839" s="145"/>
      <c r="AV839" s="141"/>
      <c r="AW839" s="140"/>
      <c r="AX839" s="145"/>
      <c r="AY839" s="141"/>
      <c r="AZ839" s="145"/>
      <c r="BA839" s="141"/>
      <c r="BB839" s="145"/>
      <c r="BC839" s="141"/>
      <c r="BD839" s="145"/>
      <c r="BE839" s="145"/>
      <c r="BF839" s="141"/>
      <c r="BG839" s="156"/>
      <c r="BH839" s="144"/>
      <c r="BI839" s="144"/>
      <c r="BJ839" s="139"/>
      <c r="BK839" s="139"/>
      <c r="BL839" s="139"/>
      <c r="BM839" s="139"/>
      <c r="BN839" s="139"/>
      <c r="BO839" s="139"/>
      <c r="BP839" s="139"/>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4">
        <f>IF(SUM(J840:J843)&lt;=6,SUM(J840:J843),IF(SUM(J840:J843)&gt;=6,"6",0))</f>
        <v>0</v>
      </c>
      <c r="AQ840" s="141">
        <f>IF(AP840&gt;=6,0,IF(SUM(K840:K843)&lt;=6,SUM(K840:K843),IF(SUM(K840:K843)&gt;=6,"6",0)))</f>
        <v>0</v>
      </c>
      <c r="AR840" s="145">
        <f>AP840</f>
        <v>0</v>
      </c>
      <c r="AS840" s="141">
        <f>AQ840</f>
        <v>0</v>
      </c>
      <c r="AT840" s="153">
        <f>AR840+AS840</f>
        <v>0</v>
      </c>
      <c r="AU840" s="145">
        <f>IF(AT840&lt;=6,AR840,"")</f>
        <v>0</v>
      </c>
      <c r="AV840" s="141">
        <f>IF(AT840&lt;=6,AS840,"")</f>
        <v>0</v>
      </c>
      <c r="AW840" s="140">
        <f>AT840-6</f>
        <v>-6</v>
      </c>
      <c r="AX840" s="145">
        <f>IF(AT840&gt;6,AR840,"")</f>
      </c>
      <c r="AY840" s="141">
        <f>IF(AU840&gt;6,AS840-AW840,"")</f>
      </c>
      <c r="AZ840" s="145">
        <f>IF(AR840&lt;=6,"")</f>
      </c>
      <c r="BA840" s="141">
        <f>IF(AR840&lt;=6,"")</f>
      </c>
      <c r="BB840" s="145">
        <f>IF(AX840&gt;6,AU840-6,"")</f>
        <v>-6</v>
      </c>
      <c r="BC840" s="141"/>
      <c r="BD840" s="145">
        <f>SUM(J840:J843)</f>
        <v>0</v>
      </c>
      <c r="BE840" s="145">
        <f>BD840-V840</f>
        <v>0</v>
      </c>
      <c r="BF840" s="141">
        <f>SUM(K840:K843)</f>
        <v>0</v>
      </c>
      <c r="BG840" s="156">
        <f>BF840-W840</f>
        <v>0</v>
      </c>
      <c r="BH840" s="142" t="e">
        <f>IF(#REF!="ÜCRETLİ ÖĞRT.",#REF!,0)</f>
        <v>#REF!</v>
      </c>
      <c r="BI840" s="142" t="e">
        <f>IF(#REF!="OKUL DIŞI GÖR.",#REF!,0)</f>
        <v>#REF!</v>
      </c>
      <c r="BJ840" s="137">
        <f>IF(B840="Müdür","20",IF(B840="Müdür Vekili","20",IF(B840="Müdür Başyardımcısı","20",IF(B840="Müdür Yardımcısı","18",0))))</f>
        <v>0</v>
      </c>
      <c r="BK840" s="137">
        <f>IF(B840="Müdür","20",IF(B840="Müdür Vekili","20",IF(B840="Müdür Başyardımcısı","20",IF(B840="Müdür Yardımcısı","18",0))))</f>
        <v>0</v>
      </c>
      <c r="BL840" s="137">
        <f>IF(B840="Müdür","30",IF(B840="Müdür Vekili","30",IF(B840="Müdür Başyardımcısı","30",IF(B840="Müdür Yardımcısı","18",IF(B840="Müdür Yardımcısı(Y)","22",0)))))</f>
        <v>0</v>
      </c>
      <c r="BM840" s="137">
        <f>IF(B840="Müdür","25",IF(B840="Müdür Vekili","25",IF(B840="Müdür Başyardımcısı","25",IF(B840="Müdür Yardımcısı","20",0))))</f>
        <v>0</v>
      </c>
      <c r="BN840" s="137">
        <f>IF(B840="Müdür","25",IF(B840="Müdür Vekili","25",IF(B840="Müdür Başyardımcısı","25",IF(B840="Müdür Yardımcısı","20",0))))</f>
        <v>0</v>
      </c>
      <c r="BO840" s="137">
        <f>IF(B840="Müdür","30",IF(B840="Müdür Vekili","30",IF(B840="Müdür Başyardımcısı","30",IF(B840="Müdür Yardımcısı","18",IF(B840="Müdür Yardımcısı(Y)","22",0)))))</f>
        <v>0</v>
      </c>
      <c r="BP840" s="137">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4"/>
      <c r="AQ841" s="141"/>
      <c r="AR841" s="145"/>
      <c r="AS841" s="141"/>
      <c r="AT841" s="153"/>
      <c r="AU841" s="145"/>
      <c r="AV841" s="141"/>
      <c r="AW841" s="140"/>
      <c r="AX841" s="145"/>
      <c r="AY841" s="141"/>
      <c r="AZ841" s="145"/>
      <c r="BA841" s="141"/>
      <c r="BB841" s="145"/>
      <c r="BC841" s="141"/>
      <c r="BD841" s="145"/>
      <c r="BE841" s="145"/>
      <c r="BF841" s="141"/>
      <c r="BG841" s="156"/>
      <c r="BH841" s="143"/>
      <c r="BI841" s="143"/>
      <c r="BJ841" s="138"/>
      <c r="BK841" s="138"/>
      <c r="BL841" s="138"/>
      <c r="BM841" s="138"/>
      <c r="BN841" s="138"/>
      <c r="BO841" s="138"/>
      <c r="BP841" s="138"/>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4"/>
      <c r="AQ842" s="141"/>
      <c r="AR842" s="145"/>
      <c r="AS842" s="141"/>
      <c r="AT842" s="153"/>
      <c r="AU842" s="145"/>
      <c r="AV842" s="141"/>
      <c r="AW842" s="140"/>
      <c r="AX842" s="145"/>
      <c r="AY842" s="141"/>
      <c r="AZ842" s="145"/>
      <c r="BA842" s="141"/>
      <c r="BB842" s="145"/>
      <c r="BC842" s="141"/>
      <c r="BD842" s="145"/>
      <c r="BE842" s="145"/>
      <c r="BF842" s="141"/>
      <c r="BG842" s="156"/>
      <c r="BH842" s="143"/>
      <c r="BI842" s="143"/>
      <c r="BJ842" s="138"/>
      <c r="BK842" s="138"/>
      <c r="BL842" s="138"/>
      <c r="BM842" s="138"/>
      <c r="BN842" s="138"/>
      <c r="BO842" s="138"/>
      <c r="BP842" s="138"/>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4"/>
      <c r="AQ843" s="141"/>
      <c r="AR843" s="145"/>
      <c r="AS843" s="141"/>
      <c r="AT843" s="153"/>
      <c r="AU843" s="145"/>
      <c r="AV843" s="141"/>
      <c r="AW843" s="140"/>
      <c r="AX843" s="145"/>
      <c r="AY843" s="141"/>
      <c r="AZ843" s="145"/>
      <c r="BA843" s="141"/>
      <c r="BB843" s="145"/>
      <c r="BC843" s="141"/>
      <c r="BD843" s="145"/>
      <c r="BE843" s="145"/>
      <c r="BF843" s="141"/>
      <c r="BG843" s="156"/>
      <c r="BH843" s="143"/>
      <c r="BI843" s="143"/>
      <c r="BJ843" s="138"/>
      <c r="BK843" s="138"/>
      <c r="BL843" s="138"/>
      <c r="BM843" s="138"/>
      <c r="BN843" s="138"/>
      <c r="BO843" s="138"/>
      <c r="BP843" s="138"/>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4"/>
      <c r="AQ844" s="141"/>
      <c r="AR844" s="145"/>
      <c r="AS844" s="141"/>
      <c r="AT844" s="153"/>
      <c r="AU844" s="145"/>
      <c r="AV844" s="141"/>
      <c r="AW844" s="140"/>
      <c r="AX844" s="145"/>
      <c r="AY844" s="141"/>
      <c r="AZ844" s="145"/>
      <c r="BA844" s="141"/>
      <c r="BB844" s="145"/>
      <c r="BC844" s="141"/>
      <c r="BD844" s="145"/>
      <c r="BE844" s="145"/>
      <c r="BF844" s="141"/>
      <c r="BG844" s="156"/>
      <c r="BH844" s="143"/>
      <c r="BI844" s="143"/>
      <c r="BJ844" s="138"/>
      <c r="BK844" s="138"/>
      <c r="BL844" s="138"/>
      <c r="BM844" s="138"/>
      <c r="BN844" s="138"/>
      <c r="BO844" s="138"/>
      <c r="BP844" s="138"/>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4"/>
      <c r="AQ845" s="141"/>
      <c r="AR845" s="145"/>
      <c r="AS845" s="141"/>
      <c r="AT845" s="153"/>
      <c r="AU845" s="145"/>
      <c r="AV845" s="141"/>
      <c r="AW845" s="140"/>
      <c r="AX845" s="145"/>
      <c r="AY845" s="141"/>
      <c r="AZ845" s="145"/>
      <c r="BA845" s="141"/>
      <c r="BB845" s="145"/>
      <c r="BC845" s="141"/>
      <c r="BD845" s="145"/>
      <c r="BE845" s="145"/>
      <c r="BF845" s="141"/>
      <c r="BG845" s="156"/>
      <c r="BH845" s="143"/>
      <c r="BI845" s="143"/>
      <c r="BJ845" s="138"/>
      <c r="BK845" s="138"/>
      <c r="BL845" s="138"/>
      <c r="BM845" s="138"/>
      <c r="BN845" s="138"/>
      <c r="BO845" s="138"/>
      <c r="BP845" s="138"/>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4"/>
      <c r="AQ846" s="141"/>
      <c r="AR846" s="145"/>
      <c r="AS846" s="141"/>
      <c r="AT846" s="153"/>
      <c r="AU846" s="145"/>
      <c r="AV846" s="141"/>
      <c r="AW846" s="140"/>
      <c r="AX846" s="145"/>
      <c r="AY846" s="141"/>
      <c r="AZ846" s="145"/>
      <c r="BA846" s="141"/>
      <c r="BB846" s="145"/>
      <c r="BC846" s="141"/>
      <c r="BD846" s="145"/>
      <c r="BE846" s="145"/>
      <c r="BF846" s="141"/>
      <c r="BG846" s="156"/>
      <c r="BH846" s="144"/>
      <c r="BI846" s="144"/>
      <c r="BJ846" s="139"/>
      <c r="BK846" s="139"/>
      <c r="BL846" s="139"/>
      <c r="BM846" s="139"/>
      <c r="BN846" s="139"/>
      <c r="BO846" s="139"/>
      <c r="BP846" s="139"/>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4">
        <f>IF(SUM(J875:J878)&lt;=6,SUM(J875:J878),IF(SUM(J875:J878)&gt;=6,"6",0))</f>
        <v>0</v>
      </c>
      <c r="AQ875" s="141">
        <f>IF(AP875&gt;=6,0,IF(SUM(K875:K878)&lt;=6,SUM(K875:K878),IF(SUM(K875:K878)&gt;=6,"6",0)))</f>
        <v>0</v>
      </c>
      <c r="AR875" s="145">
        <f>AP875</f>
        <v>0</v>
      </c>
      <c r="AS875" s="141">
        <f>AQ875</f>
        <v>0</v>
      </c>
      <c r="AT875" s="153">
        <f>AR875+AS875</f>
        <v>0</v>
      </c>
      <c r="AU875" s="145">
        <f>IF(AT875&lt;=6,AR875,"")</f>
        <v>0</v>
      </c>
      <c r="AV875" s="141">
        <f>IF(AT875&lt;=6,AS875,"")</f>
        <v>0</v>
      </c>
      <c r="AW875" s="140">
        <f>AT875-6</f>
        <v>-6</v>
      </c>
      <c r="AX875" s="145">
        <f>IF(AT875&gt;6,AR875,"")</f>
      </c>
      <c r="AY875" s="141">
        <f>IF(AU875&gt;6,AS875-AW875,"")</f>
      </c>
      <c r="AZ875" s="145">
        <f>IF(AR875&lt;=6,"")</f>
      </c>
      <c r="BA875" s="141">
        <f>IF(AR875&lt;=6,"")</f>
      </c>
      <c r="BB875" s="145">
        <f>IF(AX875&gt;6,AU875-6,"")</f>
        <v>-6</v>
      </c>
      <c r="BC875" s="141"/>
      <c r="BD875" s="145">
        <f>SUM(J875:J878)</f>
        <v>0</v>
      </c>
      <c r="BE875" s="145">
        <f>BD875-V875</f>
        <v>0</v>
      </c>
      <c r="BF875" s="141">
        <f>SUM(K875:K878)</f>
        <v>0</v>
      </c>
      <c r="BG875" s="156">
        <f>BF875-W875</f>
        <v>0</v>
      </c>
      <c r="BH875" s="142" t="e">
        <f>IF(#REF!="ÜCRETLİ ÖĞRT.",#REF!,0)</f>
        <v>#REF!</v>
      </c>
      <c r="BI875" s="142" t="e">
        <f>IF(#REF!="OKUL DIŞI GÖR.",#REF!,0)</f>
        <v>#REF!</v>
      </c>
      <c r="BJ875" s="137">
        <f>IF(B875="Müdür","20",IF(B875="Müdür Vekili","20",IF(B875="Müdür Başyardımcısı","20",IF(B875="Müdür Yardımcısı","18",0))))</f>
        <v>0</v>
      </c>
      <c r="BK875" s="137">
        <f>IF(B875="Müdür","20",IF(B875="Müdür Vekili","20",IF(B875="Müdür Başyardımcısı","20",IF(B875="Müdür Yardımcısı","18",0))))</f>
        <v>0</v>
      </c>
      <c r="BL875" s="137">
        <f>IF(B875="Müdür","30",IF(B875="Müdür Vekili","30",IF(B875="Müdür Başyardımcısı","30",IF(B875="Müdür Yardımcısı","18",IF(B875="Müdür Yardımcısı(Y)","22",0)))))</f>
        <v>0</v>
      </c>
      <c r="BM875" s="137">
        <f>IF(B875="Müdür","25",IF(B875="Müdür Vekili","25",IF(B875="Müdür Başyardımcısı","25",IF(B875="Müdür Yardımcısı","20",0))))</f>
        <v>0</v>
      </c>
      <c r="BN875" s="137">
        <f>IF(B875="Müdür","25",IF(B875="Müdür Vekili","25",IF(B875="Müdür Başyardımcısı","25",IF(B875="Müdür Yardımcısı","20",0))))</f>
        <v>0</v>
      </c>
      <c r="BO875" s="137">
        <f>IF(B875="Müdür","30",IF(B875="Müdür Vekili","30",IF(B875="Müdür Başyardımcısı","30",IF(B875="Müdür Yardımcısı","18",IF(B875="Müdür Yardımcısı(Y)","22",0)))))</f>
        <v>0</v>
      </c>
      <c r="BP875" s="137">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4"/>
      <c r="AQ876" s="141"/>
      <c r="AR876" s="145"/>
      <c r="AS876" s="141"/>
      <c r="AT876" s="153"/>
      <c r="AU876" s="145"/>
      <c r="AV876" s="141"/>
      <c r="AW876" s="140"/>
      <c r="AX876" s="145"/>
      <c r="AY876" s="141"/>
      <c r="AZ876" s="145"/>
      <c r="BA876" s="141"/>
      <c r="BB876" s="145"/>
      <c r="BC876" s="141"/>
      <c r="BD876" s="145"/>
      <c r="BE876" s="145"/>
      <c r="BF876" s="141"/>
      <c r="BG876" s="156"/>
      <c r="BH876" s="143"/>
      <c r="BI876" s="143"/>
      <c r="BJ876" s="138"/>
      <c r="BK876" s="138"/>
      <c r="BL876" s="138"/>
      <c r="BM876" s="138"/>
      <c r="BN876" s="138"/>
      <c r="BO876" s="138"/>
      <c r="BP876" s="138"/>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4"/>
      <c r="AQ877" s="141"/>
      <c r="AR877" s="145"/>
      <c r="AS877" s="141"/>
      <c r="AT877" s="153"/>
      <c r="AU877" s="145"/>
      <c r="AV877" s="141"/>
      <c r="AW877" s="140"/>
      <c r="AX877" s="145"/>
      <c r="AY877" s="141"/>
      <c r="AZ877" s="145"/>
      <c r="BA877" s="141"/>
      <c r="BB877" s="145"/>
      <c r="BC877" s="141"/>
      <c r="BD877" s="145"/>
      <c r="BE877" s="145"/>
      <c r="BF877" s="141"/>
      <c r="BG877" s="156"/>
      <c r="BH877" s="143"/>
      <c r="BI877" s="143"/>
      <c r="BJ877" s="138"/>
      <c r="BK877" s="138"/>
      <c r="BL877" s="138"/>
      <c r="BM877" s="138"/>
      <c r="BN877" s="138"/>
      <c r="BO877" s="138"/>
      <c r="BP877" s="138"/>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4"/>
      <c r="AQ878" s="141"/>
      <c r="AR878" s="145"/>
      <c r="AS878" s="141"/>
      <c r="AT878" s="153"/>
      <c r="AU878" s="145"/>
      <c r="AV878" s="141"/>
      <c r="AW878" s="140"/>
      <c r="AX878" s="145"/>
      <c r="AY878" s="141"/>
      <c r="AZ878" s="145"/>
      <c r="BA878" s="141"/>
      <c r="BB878" s="145"/>
      <c r="BC878" s="141"/>
      <c r="BD878" s="145"/>
      <c r="BE878" s="145"/>
      <c r="BF878" s="141"/>
      <c r="BG878" s="156"/>
      <c r="BH878" s="143"/>
      <c r="BI878" s="143"/>
      <c r="BJ878" s="138"/>
      <c r="BK878" s="138"/>
      <c r="BL878" s="138"/>
      <c r="BM878" s="138"/>
      <c r="BN878" s="138"/>
      <c r="BO878" s="138"/>
      <c r="BP878" s="138"/>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4"/>
      <c r="AQ879" s="141"/>
      <c r="AR879" s="145"/>
      <c r="AS879" s="141"/>
      <c r="AT879" s="153"/>
      <c r="AU879" s="145"/>
      <c r="AV879" s="141"/>
      <c r="AW879" s="140"/>
      <c r="AX879" s="145"/>
      <c r="AY879" s="141"/>
      <c r="AZ879" s="145"/>
      <c r="BA879" s="141"/>
      <c r="BB879" s="145"/>
      <c r="BC879" s="141"/>
      <c r="BD879" s="145"/>
      <c r="BE879" s="145"/>
      <c r="BF879" s="141"/>
      <c r="BG879" s="156"/>
      <c r="BH879" s="143"/>
      <c r="BI879" s="143"/>
      <c r="BJ879" s="138"/>
      <c r="BK879" s="138"/>
      <c r="BL879" s="138"/>
      <c r="BM879" s="138"/>
      <c r="BN879" s="138"/>
      <c r="BO879" s="138"/>
      <c r="BP879" s="138"/>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4"/>
      <c r="AQ880" s="141"/>
      <c r="AR880" s="145"/>
      <c r="AS880" s="141"/>
      <c r="AT880" s="153"/>
      <c r="AU880" s="145"/>
      <c r="AV880" s="141"/>
      <c r="AW880" s="140"/>
      <c r="AX880" s="145"/>
      <c r="AY880" s="141"/>
      <c r="AZ880" s="145"/>
      <c r="BA880" s="141"/>
      <c r="BB880" s="145"/>
      <c r="BC880" s="141"/>
      <c r="BD880" s="145"/>
      <c r="BE880" s="145"/>
      <c r="BF880" s="141"/>
      <c r="BG880" s="156"/>
      <c r="BH880" s="143"/>
      <c r="BI880" s="143"/>
      <c r="BJ880" s="138"/>
      <c r="BK880" s="138"/>
      <c r="BL880" s="138"/>
      <c r="BM880" s="138"/>
      <c r="BN880" s="138"/>
      <c r="BO880" s="138"/>
      <c r="BP880" s="138"/>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4"/>
      <c r="AQ881" s="141"/>
      <c r="AR881" s="145"/>
      <c r="AS881" s="141"/>
      <c r="AT881" s="153"/>
      <c r="AU881" s="145"/>
      <c r="AV881" s="141"/>
      <c r="AW881" s="140"/>
      <c r="AX881" s="145"/>
      <c r="AY881" s="141"/>
      <c r="AZ881" s="145"/>
      <c r="BA881" s="141"/>
      <c r="BB881" s="145"/>
      <c r="BC881" s="141"/>
      <c r="BD881" s="145"/>
      <c r="BE881" s="145"/>
      <c r="BF881" s="141"/>
      <c r="BG881" s="156"/>
      <c r="BH881" s="144"/>
      <c r="BI881" s="144"/>
      <c r="BJ881" s="139"/>
      <c r="BK881" s="139"/>
      <c r="BL881" s="139"/>
      <c r="BM881" s="139"/>
      <c r="BN881" s="139"/>
      <c r="BO881" s="139"/>
      <c r="BP881" s="139"/>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4">
        <f>IF(SUM(J882:J885)&lt;=6,SUM(J882:J885),IF(SUM(J882:J885)&gt;=6,"6",0))</f>
        <v>0</v>
      </c>
      <c r="AQ882" s="141">
        <f>IF(AP882&gt;=6,0,IF(SUM(K882:K885)&lt;=6,SUM(K882:K885),IF(SUM(K882:K885)&gt;=6,"6",0)))</f>
        <v>0</v>
      </c>
      <c r="AR882" s="145">
        <f>AP882</f>
        <v>0</v>
      </c>
      <c r="AS882" s="141">
        <f>AQ882</f>
        <v>0</v>
      </c>
      <c r="AT882" s="153">
        <f>AR882+AS882</f>
        <v>0</v>
      </c>
      <c r="AU882" s="145">
        <f>IF(AT882&lt;=6,AR882,"")</f>
        <v>0</v>
      </c>
      <c r="AV882" s="141">
        <f>IF(AT882&lt;=6,AS882,"")</f>
        <v>0</v>
      </c>
      <c r="AW882" s="140">
        <f>AT882-6</f>
        <v>-6</v>
      </c>
      <c r="AX882" s="145">
        <f>IF(AT882&gt;6,AR882,"")</f>
      </c>
      <c r="AY882" s="141">
        <f>IF(AU882&gt;6,AS882-AW882,"")</f>
      </c>
      <c r="AZ882" s="145">
        <f>IF(AR882&lt;=6,"")</f>
      </c>
      <c r="BA882" s="141">
        <f>IF(AR882&lt;=6,"")</f>
      </c>
      <c r="BB882" s="145">
        <f>IF(AX882&gt;6,AU882-6,"")</f>
        <v>-6</v>
      </c>
      <c r="BC882" s="141"/>
      <c r="BD882" s="145">
        <f>SUM(J882:J885)</f>
        <v>0</v>
      </c>
      <c r="BE882" s="145">
        <f>BD882-V882</f>
        <v>0</v>
      </c>
      <c r="BF882" s="141">
        <f>SUM(K882:K885)</f>
        <v>0</v>
      </c>
      <c r="BG882" s="156">
        <f>BF882-W882</f>
        <v>0</v>
      </c>
      <c r="BH882" s="142" t="e">
        <f>IF(#REF!="ÜCRETLİ ÖĞRT.",#REF!,0)</f>
        <v>#REF!</v>
      </c>
      <c r="BI882" s="142" t="e">
        <f>IF(#REF!="OKUL DIŞI GÖR.",#REF!,0)</f>
        <v>#REF!</v>
      </c>
      <c r="BJ882" s="137">
        <f>IF(B882="Müdür","20",IF(B882="Müdür Vekili","20",IF(B882="Müdür Başyardımcısı","20",IF(B882="Müdür Yardımcısı","18",0))))</f>
        <v>0</v>
      </c>
      <c r="BK882" s="137">
        <f>IF(B882="Müdür","20",IF(B882="Müdür Vekili","20",IF(B882="Müdür Başyardımcısı","20",IF(B882="Müdür Yardımcısı","18",0))))</f>
        <v>0</v>
      </c>
      <c r="BL882" s="137">
        <f>IF(B882="Müdür","30",IF(B882="Müdür Vekili","30",IF(B882="Müdür Başyardımcısı","30",IF(B882="Müdür Yardımcısı","18",IF(B882="Müdür Yardımcısı(Y)","22",0)))))</f>
        <v>0</v>
      </c>
      <c r="BM882" s="137">
        <f>IF(B882="Müdür","25",IF(B882="Müdür Vekili","25",IF(B882="Müdür Başyardımcısı","25",IF(B882="Müdür Yardımcısı","20",0))))</f>
        <v>0</v>
      </c>
      <c r="BN882" s="137">
        <f>IF(B882="Müdür","25",IF(B882="Müdür Vekili","25",IF(B882="Müdür Başyardımcısı","25",IF(B882="Müdür Yardımcısı","20",0))))</f>
        <v>0</v>
      </c>
      <c r="BO882" s="137">
        <f>IF(B882="Müdür","30",IF(B882="Müdür Vekili","30",IF(B882="Müdür Başyardımcısı","30",IF(B882="Müdür Yardımcısı","18",IF(B882="Müdür Yardımcısı(Y)","22",0)))))</f>
        <v>0</v>
      </c>
      <c r="BP882" s="137">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4"/>
      <c r="AQ883" s="141"/>
      <c r="AR883" s="145"/>
      <c r="AS883" s="141"/>
      <c r="AT883" s="153"/>
      <c r="AU883" s="145"/>
      <c r="AV883" s="141"/>
      <c r="AW883" s="140"/>
      <c r="AX883" s="145"/>
      <c r="AY883" s="141"/>
      <c r="AZ883" s="145"/>
      <c r="BA883" s="141"/>
      <c r="BB883" s="145"/>
      <c r="BC883" s="141"/>
      <c r="BD883" s="145"/>
      <c r="BE883" s="145"/>
      <c r="BF883" s="141"/>
      <c r="BG883" s="156"/>
      <c r="BH883" s="143"/>
      <c r="BI883" s="143"/>
      <c r="BJ883" s="138"/>
      <c r="BK883" s="138"/>
      <c r="BL883" s="138"/>
      <c r="BM883" s="138"/>
      <c r="BN883" s="138"/>
      <c r="BO883" s="138"/>
      <c r="BP883" s="138"/>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4"/>
      <c r="AQ884" s="141"/>
      <c r="AR884" s="145"/>
      <c r="AS884" s="141"/>
      <c r="AT884" s="153"/>
      <c r="AU884" s="145"/>
      <c r="AV884" s="141"/>
      <c r="AW884" s="140"/>
      <c r="AX884" s="145"/>
      <c r="AY884" s="141"/>
      <c r="AZ884" s="145"/>
      <c r="BA884" s="141"/>
      <c r="BB884" s="145"/>
      <c r="BC884" s="141"/>
      <c r="BD884" s="145"/>
      <c r="BE884" s="145"/>
      <c r="BF884" s="141"/>
      <c r="BG884" s="156"/>
      <c r="BH884" s="143"/>
      <c r="BI884" s="143"/>
      <c r="BJ884" s="138"/>
      <c r="BK884" s="138"/>
      <c r="BL884" s="138"/>
      <c r="BM884" s="138"/>
      <c r="BN884" s="138"/>
      <c r="BO884" s="138"/>
      <c r="BP884" s="138"/>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4"/>
      <c r="AQ885" s="141"/>
      <c r="AR885" s="145"/>
      <c r="AS885" s="141"/>
      <c r="AT885" s="153"/>
      <c r="AU885" s="145"/>
      <c r="AV885" s="141"/>
      <c r="AW885" s="140"/>
      <c r="AX885" s="145"/>
      <c r="AY885" s="141"/>
      <c r="AZ885" s="145"/>
      <c r="BA885" s="141"/>
      <c r="BB885" s="145"/>
      <c r="BC885" s="141"/>
      <c r="BD885" s="145"/>
      <c r="BE885" s="145"/>
      <c r="BF885" s="141"/>
      <c r="BG885" s="156"/>
      <c r="BH885" s="143"/>
      <c r="BI885" s="143"/>
      <c r="BJ885" s="138"/>
      <c r="BK885" s="138"/>
      <c r="BL885" s="138"/>
      <c r="BM885" s="138"/>
      <c r="BN885" s="138"/>
      <c r="BO885" s="138"/>
      <c r="BP885" s="138"/>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4"/>
      <c r="AQ886" s="141"/>
      <c r="AR886" s="145"/>
      <c r="AS886" s="141"/>
      <c r="AT886" s="153"/>
      <c r="AU886" s="145"/>
      <c r="AV886" s="141"/>
      <c r="AW886" s="140"/>
      <c r="AX886" s="145"/>
      <c r="AY886" s="141"/>
      <c r="AZ886" s="145"/>
      <c r="BA886" s="141"/>
      <c r="BB886" s="145"/>
      <c r="BC886" s="141"/>
      <c r="BD886" s="145"/>
      <c r="BE886" s="145"/>
      <c r="BF886" s="141"/>
      <c r="BG886" s="156"/>
      <c r="BH886" s="143"/>
      <c r="BI886" s="143"/>
      <c r="BJ886" s="138"/>
      <c r="BK886" s="138"/>
      <c r="BL886" s="138"/>
      <c r="BM886" s="138"/>
      <c r="BN886" s="138"/>
      <c r="BO886" s="138"/>
      <c r="BP886" s="138"/>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4"/>
      <c r="AQ887" s="141"/>
      <c r="AR887" s="145"/>
      <c r="AS887" s="141"/>
      <c r="AT887" s="153"/>
      <c r="AU887" s="145"/>
      <c r="AV887" s="141"/>
      <c r="AW887" s="140"/>
      <c r="AX887" s="145"/>
      <c r="AY887" s="141"/>
      <c r="AZ887" s="145"/>
      <c r="BA887" s="141"/>
      <c r="BB887" s="145"/>
      <c r="BC887" s="141"/>
      <c r="BD887" s="145"/>
      <c r="BE887" s="145"/>
      <c r="BF887" s="141"/>
      <c r="BG887" s="156"/>
      <c r="BH887" s="143"/>
      <c r="BI887" s="143"/>
      <c r="BJ887" s="138"/>
      <c r="BK887" s="138"/>
      <c r="BL887" s="138"/>
      <c r="BM887" s="138"/>
      <c r="BN887" s="138"/>
      <c r="BO887" s="138"/>
      <c r="BP887" s="138"/>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4"/>
      <c r="AQ888" s="141"/>
      <c r="AR888" s="145"/>
      <c r="AS888" s="141"/>
      <c r="AT888" s="153"/>
      <c r="AU888" s="145"/>
      <c r="AV888" s="141"/>
      <c r="AW888" s="140"/>
      <c r="AX888" s="145"/>
      <c r="AY888" s="141"/>
      <c r="AZ888" s="145"/>
      <c r="BA888" s="141"/>
      <c r="BB888" s="145"/>
      <c r="BC888" s="141"/>
      <c r="BD888" s="145"/>
      <c r="BE888" s="145"/>
      <c r="BF888" s="141"/>
      <c r="BG888" s="156"/>
      <c r="BH888" s="144"/>
      <c r="BI888" s="144"/>
      <c r="BJ888" s="139"/>
      <c r="BK888" s="139"/>
      <c r="BL888" s="139"/>
      <c r="BM888" s="139"/>
      <c r="BN888" s="139"/>
      <c r="BO888" s="139"/>
      <c r="BP888" s="139"/>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4">
        <f>IF(SUM(J889:J892)&lt;=6,SUM(J889:J892),IF(SUM(J889:J892)&gt;=6,"6",0))</f>
        <v>0</v>
      </c>
      <c r="AQ889" s="141">
        <f>IF(AP889&gt;=6,0,IF(SUM(K889:K892)&lt;=6,SUM(K889:K892),IF(SUM(K889:K892)&gt;=6,"6",0)))</f>
        <v>0</v>
      </c>
      <c r="AR889" s="145">
        <f>AP889</f>
        <v>0</v>
      </c>
      <c r="AS889" s="141">
        <f>AQ889</f>
        <v>0</v>
      </c>
      <c r="AT889" s="153">
        <f>AR889+AS889</f>
        <v>0</v>
      </c>
      <c r="AU889" s="145">
        <f>IF(AT889&lt;=6,AR889,"")</f>
        <v>0</v>
      </c>
      <c r="AV889" s="141">
        <f>IF(AT889&lt;=6,AS889,"")</f>
        <v>0</v>
      </c>
      <c r="AW889" s="140">
        <f>AT889-6</f>
        <v>-6</v>
      </c>
      <c r="AX889" s="145">
        <f>IF(AT889&gt;6,AR889,"")</f>
      </c>
      <c r="AY889" s="141">
        <f>IF(AU889&gt;6,AS889-AW889,"")</f>
      </c>
      <c r="AZ889" s="145">
        <f>IF(AR889&lt;=6,"")</f>
      </c>
      <c r="BA889" s="141">
        <f>IF(AR889&lt;=6,"")</f>
      </c>
      <c r="BB889" s="145">
        <f>IF(AX889&gt;6,AU889-6,"")</f>
        <v>-6</v>
      </c>
      <c r="BC889" s="141"/>
      <c r="BD889" s="145">
        <f>SUM(J889:J892)</f>
        <v>0</v>
      </c>
      <c r="BE889" s="145">
        <f>BD889-V889</f>
        <v>0</v>
      </c>
      <c r="BF889" s="141">
        <f>SUM(K889:K892)</f>
        <v>0</v>
      </c>
      <c r="BG889" s="156">
        <f>BF889-W889</f>
        <v>0</v>
      </c>
      <c r="BH889" s="142" t="e">
        <f>IF(#REF!="ÜCRETLİ ÖĞRT.",#REF!,0)</f>
        <v>#REF!</v>
      </c>
      <c r="BI889" s="142" t="e">
        <f>IF(#REF!="OKUL DIŞI GÖR.",#REF!,0)</f>
        <v>#REF!</v>
      </c>
      <c r="BJ889" s="137">
        <f>IF(B889="Müdür","20",IF(B889="Müdür Vekili","20",IF(B889="Müdür Başyardımcısı","20",IF(B889="Müdür Yardımcısı","18",0))))</f>
        <v>0</v>
      </c>
      <c r="BK889" s="137">
        <f>IF(B889="Müdür","20",IF(B889="Müdür Vekili","20",IF(B889="Müdür Başyardımcısı","20",IF(B889="Müdür Yardımcısı","18",0))))</f>
        <v>0</v>
      </c>
      <c r="BL889" s="137">
        <f>IF(B889="Müdür","30",IF(B889="Müdür Vekili","30",IF(B889="Müdür Başyardımcısı","30",IF(B889="Müdür Yardımcısı","18",IF(B889="Müdür Yardımcısı(Y)","22",0)))))</f>
        <v>0</v>
      </c>
      <c r="BM889" s="137">
        <f>IF(B889="Müdür","25",IF(B889="Müdür Vekili","25",IF(B889="Müdür Başyardımcısı","25",IF(B889="Müdür Yardımcısı","20",0))))</f>
        <v>0</v>
      </c>
      <c r="BN889" s="137">
        <f>IF(B889="Müdür","25",IF(B889="Müdür Vekili","25",IF(B889="Müdür Başyardımcısı","25",IF(B889="Müdür Yardımcısı","20",0))))</f>
        <v>0</v>
      </c>
      <c r="BO889" s="137">
        <f>IF(B889="Müdür","30",IF(B889="Müdür Vekili","30",IF(B889="Müdür Başyardımcısı","30",IF(B889="Müdür Yardımcısı","18",IF(B889="Müdür Yardımcısı(Y)","22",0)))))</f>
        <v>0</v>
      </c>
      <c r="BP889" s="137">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4"/>
      <c r="AQ890" s="141"/>
      <c r="AR890" s="145"/>
      <c r="AS890" s="141"/>
      <c r="AT890" s="153"/>
      <c r="AU890" s="145"/>
      <c r="AV890" s="141"/>
      <c r="AW890" s="140"/>
      <c r="AX890" s="145"/>
      <c r="AY890" s="141"/>
      <c r="AZ890" s="145"/>
      <c r="BA890" s="141"/>
      <c r="BB890" s="145"/>
      <c r="BC890" s="141"/>
      <c r="BD890" s="145"/>
      <c r="BE890" s="145"/>
      <c r="BF890" s="141"/>
      <c r="BG890" s="156"/>
      <c r="BH890" s="143"/>
      <c r="BI890" s="143"/>
      <c r="BJ890" s="138"/>
      <c r="BK890" s="138"/>
      <c r="BL890" s="138"/>
      <c r="BM890" s="138"/>
      <c r="BN890" s="138"/>
      <c r="BO890" s="138"/>
      <c r="BP890" s="138"/>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4"/>
      <c r="AQ891" s="141"/>
      <c r="AR891" s="145"/>
      <c r="AS891" s="141"/>
      <c r="AT891" s="153"/>
      <c r="AU891" s="145"/>
      <c r="AV891" s="141"/>
      <c r="AW891" s="140"/>
      <c r="AX891" s="145"/>
      <c r="AY891" s="141"/>
      <c r="AZ891" s="145"/>
      <c r="BA891" s="141"/>
      <c r="BB891" s="145"/>
      <c r="BC891" s="141"/>
      <c r="BD891" s="145"/>
      <c r="BE891" s="145"/>
      <c r="BF891" s="141"/>
      <c r="BG891" s="156"/>
      <c r="BH891" s="143"/>
      <c r="BI891" s="143"/>
      <c r="BJ891" s="138"/>
      <c r="BK891" s="138"/>
      <c r="BL891" s="138"/>
      <c r="BM891" s="138"/>
      <c r="BN891" s="138"/>
      <c r="BO891" s="138"/>
      <c r="BP891" s="138"/>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4"/>
      <c r="AQ892" s="141"/>
      <c r="AR892" s="145"/>
      <c r="AS892" s="141"/>
      <c r="AT892" s="153"/>
      <c r="AU892" s="145"/>
      <c r="AV892" s="141"/>
      <c r="AW892" s="140"/>
      <c r="AX892" s="145"/>
      <c r="AY892" s="141"/>
      <c r="AZ892" s="145"/>
      <c r="BA892" s="141"/>
      <c r="BB892" s="145"/>
      <c r="BC892" s="141"/>
      <c r="BD892" s="145"/>
      <c r="BE892" s="145"/>
      <c r="BF892" s="141"/>
      <c r="BG892" s="156"/>
      <c r="BH892" s="143"/>
      <c r="BI892" s="143"/>
      <c r="BJ892" s="138"/>
      <c r="BK892" s="138"/>
      <c r="BL892" s="138"/>
      <c r="BM892" s="138"/>
      <c r="BN892" s="138"/>
      <c r="BO892" s="138"/>
      <c r="BP892" s="138"/>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4"/>
      <c r="AQ893" s="141"/>
      <c r="AR893" s="145"/>
      <c r="AS893" s="141"/>
      <c r="AT893" s="153"/>
      <c r="AU893" s="145"/>
      <c r="AV893" s="141"/>
      <c r="AW893" s="140"/>
      <c r="AX893" s="145"/>
      <c r="AY893" s="141"/>
      <c r="AZ893" s="145"/>
      <c r="BA893" s="141"/>
      <c r="BB893" s="145"/>
      <c r="BC893" s="141"/>
      <c r="BD893" s="145"/>
      <c r="BE893" s="145"/>
      <c r="BF893" s="141"/>
      <c r="BG893" s="156"/>
      <c r="BH893" s="143"/>
      <c r="BI893" s="143"/>
      <c r="BJ893" s="138"/>
      <c r="BK893" s="138"/>
      <c r="BL893" s="138"/>
      <c r="BM893" s="138"/>
      <c r="BN893" s="138"/>
      <c r="BO893" s="138"/>
      <c r="BP893" s="138"/>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4"/>
      <c r="AQ894" s="141"/>
      <c r="AR894" s="145"/>
      <c r="AS894" s="141"/>
      <c r="AT894" s="153"/>
      <c r="AU894" s="145"/>
      <c r="AV894" s="141"/>
      <c r="AW894" s="140"/>
      <c r="AX894" s="145"/>
      <c r="AY894" s="141"/>
      <c r="AZ894" s="145"/>
      <c r="BA894" s="141"/>
      <c r="BB894" s="145"/>
      <c r="BC894" s="141"/>
      <c r="BD894" s="145"/>
      <c r="BE894" s="145"/>
      <c r="BF894" s="141"/>
      <c r="BG894" s="156"/>
      <c r="BH894" s="143"/>
      <c r="BI894" s="143"/>
      <c r="BJ894" s="138"/>
      <c r="BK894" s="138"/>
      <c r="BL894" s="138"/>
      <c r="BM894" s="138"/>
      <c r="BN894" s="138"/>
      <c r="BO894" s="138"/>
      <c r="BP894" s="138"/>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4"/>
      <c r="AQ895" s="141"/>
      <c r="AR895" s="145"/>
      <c r="AS895" s="141"/>
      <c r="AT895" s="153"/>
      <c r="AU895" s="145"/>
      <c r="AV895" s="141"/>
      <c r="AW895" s="140"/>
      <c r="AX895" s="145"/>
      <c r="AY895" s="141"/>
      <c r="AZ895" s="145"/>
      <c r="BA895" s="141"/>
      <c r="BB895" s="145"/>
      <c r="BC895" s="141"/>
      <c r="BD895" s="145"/>
      <c r="BE895" s="145"/>
      <c r="BF895" s="141"/>
      <c r="BG895" s="156"/>
      <c r="BH895" s="144"/>
      <c r="BI895" s="144"/>
      <c r="BJ895" s="139"/>
      <c r="BK895" s="139"/>
      <c r="BL895" s="139"/>
      <c r="BM895" s="139"/>
      <c r="BN895" s="139"/>
      <c r="BO895" s="139"/>
      <c r="BP895" s="139"/>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4">
        <f>IF(SUM(J896:J899)&lt;=6,SUM(J896:J899),IF(SUM(J896:J899)&gt;=6,"6",0))</f>
        <v>0</v>
      </c>
      <c r="AQ896" s="141">
        <f>IF(AP896&gt;=6,0,IF(SUM(K896:K899)&lt;=6,SUM(K896:K899),IF(SUM(K896:K899)&gt;=6,"6",0)))</f>
        <v>0</v>
      </c>
      <c r="AR896" s="145">
        <f>AP896</f>
        <v>0</v>
      </c>
      <c r="AS896" s="141">
        <f>AQ896</f>
        <v>0</v>
      </c>
      <c r="AT896" s="153">
        <f>AR896+AS896</f>
        <v>0</v>
      </c>
      <c r="AU896" s="145">
        <f>IF(AT896&lt;=6,AR896,"")</f>
        <v>0</v>
      </c>
      <c r="AV896" s="141">
        <f>IF(AT896&lt;=6,AS896,"")</f>
        <v>0</v>
      </c>
      <c r="AW896" s="140">
        <f>AT896-6</f>
        <v>-6</v>
      </c>
      <c r="AX896" s="145">
        <f>IF(AT896&gt;6,AR896,"")</f>
      </c>
      <c r="AY896" s="141">
        <f>IF(AU896&gt;6,AS896-AW896,"")</f>
      </c>
      <c r="AZ896" s="145">
        <f>IF(AR896&lt;=6,"")</f>
      </c>
      <c r="BA896" s="141">
        <f>IF(AR896&lt;=6,"")</f>
      </c>
      <c r="BB896" s="145">
        <f>IF(AX896&gt;6,AU896-6,"")</f>
        <v>-6</v>
      </c>
      <c r="BC896" s="141"/>
      <c r="BD896" s="145">
        <f>SUM(J896:J899)</f>
        <v>0</v>
      </c>
      <c r="BE896" s="145">
        <f>BD896-V896</f>
        <v>0</v>
      </c>
      <c r="BF896" s="141">
        <f>SUM(K896:K899)</f>
        <v>0</v>
      </c>
      <c r="BG896" s="156">
        <f>BF896-W896</f>
        <v>0</v>
      </c>
      <c r="BH896" s="142" t="e">
        <f>IF(#REF!="ÜCRETLİ ÖĞRT.",#REF!,0)</f>
        <v>#REF!</v>
      </c>
      <c r="BI896" s="142" t="e">
        <f>IF(#REF!="OKUL DIŞI GÖR.",#REF!,0)</f>
        <v>#REF!</v>
      </c>
      <c r="BJ896" s="137">
        <f>IF(B896="Müdür","20",IF(B896="Müdür Vekili","20",IF(B896="Müdür Başyardımcısı","20",IF(B896="Müdür Yardımcısı","18",0))))</f>
        <v>0</v>
      </c>
      <c r="BK896" s="137">
        <f>IF(B896="Müdür","20",IF(B896="Müdür Vekili","20",IF(B896="Müdür Başyardımcısı","20",IF(B896="Müdür Yardımcısı","18",0))))</f>
        <v>0</v>
      </c>
      <c r="BL896" s="137">
        <f>IF(B896="Müdür","30",IF(B896="Müdür Vekili","30",IF(B896="Müdür Başyardımcısı","30",IF(B896="Müdür Yardımcısı","18",IF(B896="Müdür Yardımcısı(Y)","22",0)))))</f>
        <v>0</v>
      </c>
      <c r="BM896" s="137">
        <f>IF(B896="Müdür","25",IF(B896="Müdür Vekili","25",IF(B896="Müdür Başyardımcısı","25",IF(B896="Müdür Yardımcısı","20",0))))</f>
        <v>0</v>
      </c>
      <c r="BN896" s="137">
        <f>IF(B896="Müdür","25",IF(B896="Müdür Vekili","25",IF(B896="Müdür Başyardımcısı","25",IF(B896="Müdür Yardımcısı","20",0))))</f>
        <v>0</v>
      </c>
      <c r="BO896" s="137">
        <f>IF(B896="Müdür","30",IF(B896="Müdür Vekili","30",IF(B896="Müdür Başyardımcısı","30",IF(B896="Müdür Yardımcısı","18",IF(B896="Müdür Yardımcısı(Y)","22",0)))))</f>
        <v>0</v>
      </c>
      <c r="BP896" s="137">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4"/>
      <c r="AQ897" s="141"/>
      <c r="AR897" s="145"/>
      <c r="AS897" s="141"/>
      <c r="AT897" s="153"/>
      <c r="AU897" s="145"/>
      <c r="AV897" s="141"/>
      <c r="AW897" s="140"/>
      <c r="AX897" s="145"/>
      <c r="AY897" s="141"/>
      <c r="AZ897" s="145"/>
      <c r="BA897" s="141"/>
      <c r="BB897" s="145"/>
      <c r="BC897" s="141"/>
      <c r="BD897" s="145"/>
      <c r="BE897" s="145"/>
      <c r="BF897" s="141"/>
      <c r="BG897" s="156"/>
      <c r="BH897" s="143"/>
      <c r="BI897" s="143"/>
      <c r="BJ897" s="138"/>
      <c r="BK897" s="138"/>
      <c r="BL897" s="138"/>
      <c r="BM897" s="138"/>
      <c r="BN897" s="138"/>
      <c r="BO897" s="138"/>
      <c r="BP897" s="138"/>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4"/>
      <c r="AQ898" s="141"/>
      <c r="AR898" s="145"/>
      <c r="AS898" s="141"/>
      <c r="AT898" s="153"/>
      <c r="AU898" s="145"/>
      <c r="AV898" s="141"/>
      <c r="AW898" s="140"/>
      <c r="AX898" s="145"/>
      <c r="AY898" s="141"/>
      <c r="AZ898" s="145"/>
      <c r="BA898" s="141"/>
      <c r="BB898" s="145"/>
      <c r="BC898" s="141"/>
      <c r="BD898" s="145"/>
      <c r="BE898" s="145"/>
      <c r="BF898" s="141"/>
      <c r="BG898" s="156"/>
      <c r="BH898" s="143"/>
      <c r="BI898" s="143"/>
      <c r="BJ898" s="138"/>
      <c r="BK898" s="138"/>
      <c r="BL898" s="138"/>
      <c r="BM898" s="138"/>
      <c r="BN898" s="138"/>
      <c r="BO898" s="138"/>
      <c r="BP898" s="138"/>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4"/>
      <c r="AQ899" s="141"/>
      <c r="AR899" s="145"/>
      <c r="AS899" s="141"/>
      <c r="AT899" s="153"/>
      <c r="AU899" s="145"/>
      <c r="AV899" s="141"/>
      <c r="AW899" s="140"/>
      <c r="AX899" s="145"/>
      <c r="AY899" s="141"/>
      <c r="AZ899" s="145"/>
      <c r="BA899" s="141"/>
      <c r="BB899" s="145"/>
      <c r="BC899" s="141"/>
      <c r="BD899" s="145"/>
      <c r="BE899" s="145"/>
      <c r="BF899" s="141"/>
      <c r="BG899" s="156"/>
      <c r="BH899" s="143"/>
      <c r="BI899" s="143"/>
      <c r="BJ899" s="138"/>
      <c r="BK899" s="138"/>
      <c r="BL899" s="138"/>
      <c r="BM899" s="138"/>
      <c r="BN899" s="138"/>
      <c r="BO899" s="138"/>
      <c r="BP899" s="138"/>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4"/>
      <c r="AQ900" s="141"/>
      <c r="AR900" s="145"/>
      <c r="AS900" s="141"/>
      <c r="AT900" s="153"/>
      <c r="AU900" s="145"/>
      <c r="AV900" s="141"/>
      <c r="AW900" s="140"/>
      <c r="AX900" s="145"/>
      <c r="AY900" s="141"/>
      <c r="AZ900" s="145"/>
      <c r="BA900" s="141"/>
      <c r="BB900" s="145"/>
      <c r="BC900" s="141"/>
      <c r="BD900" s="145"/>
      <c r="BE900" s="145"/>
      <c r="BF900" s="141"/>
      <c r="BG900" s="156"/>
      <c r="BH900" s="143"/>
      <c r="BI900" s="143"/>
      <c r="BJ900" s="138"/>
      <c r="BK900" s="138"/>
      <c r="BL900" s="138"/>
      <c r="BM900" s="138"/>
      <c r="BN900" s="138"/>
      <c r="BO900" s="138"/>
      <c r="BP900" s="138"/>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4"/>
      <c r="AQ901" s="141"/>
      <c r="AR901" s="145"/>
      <c r="AS901" s="141"/>
      <c r="AT901" s="153"/>
      <c r="AU901" s="145"/>
      <c r="AV901" s="141"/>
      <c r="AW901" s="140"/>
      <c r="AX901" s="145"/>
      <c r="AY901" s="141"/>
      <c r="AZ901" s="145"/>
      <c r="BA901" s="141"/>
      <c r="BB901" s="145"/>
      <c r="BC901" s="141"/>
      <c r="BD901" s="145"/>
      <c r="BE901" s="145"/>
      <c r="BF901" s="141"/>
      <c r="BG901" s="156"/>
      <c r="BH901" s="143"/>
      <c r="BI901" s="143"/>
      <c r="BJ901" s="138"/>
      <c r="BK901" s="138"/>
      <c r="BL901" s="138"/>
      <c r="BM901" s="138"/>
      <c r="BN901" s="138"/>
      <c r="BO901" s="138"/>
      <c r="BP901" s="138"/>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4"/>
      <c r="AQ902" s="141"/>
      <c r="AR902" s="145"/>
      <c r="AS902" s="141"/>
      <c r="AT902" s="153"/>
      <c r="AU902" s="145"/>
      <c r="AV902" s="141"/>
      <c r="AW902" s="140"/>
      <c r="AX902" s="145"/>
      <c r="AY902" s="141"/>
      <c r="AZ902" s="145"/>
      <c r="BA902" s="141"/>
      <c r="BB902" s="145"/>
      <c r="BC902" s="141"/>
      <c r="BD902" s="145"/>
      <c r="BE902" s="145"/>
      <c r="BF902" s="141"/>
      <c r="BG902" s="156"/>
      <c r="BH902" s="144"/>
      <c r="BI902" s="144"/>
      <c r="BJ902" s="139"/>
      <c r="BK902" s="139"/>
      <c r="BL902" s="139"/>
      <c r="BM902" s="139"/>
      <c r="BN902" s="139"/>
      <c r="BO902" s="139"/>
      <c r="BP902" s="139"/>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4">
        <f>IF(SUM(J903:J906)&lt;=6,SUM(J903:J906),IF(SUM(J903:J906)&gt;=6,"6",0))</f>
        <v>0</v>
      </c>
      <c r="AQ903" s="141">
        <f>IF(AP903&gt;=6,0,IF(SUM(K903:K906)&lt;=6,SUM(K903:K906),IF(SUM(K903:K906)&gt;=6,"6",0)))</f>
        <v>0</v>
      </c>
      <c r="AR903" s="145">
        <f>AP903</f>
        <v>0</v>
      </c>
      <c r="AS903" s="141">
        <f>AQ903</f>
        <v>0</v>
      </c>
      <c r="AT903" s="153">
        <f>AR903+AS903</f>
        <v>0</v>
      </c>
      <c r="AU903" s="145">
        <f>IF(AT903&lt;=6,AR903,"")</f>
        <v>0</v>
      </c>
      <c r="AV903" s="141">
        <f>IF(AT903&lt;=6,AS903,"")</f>
        <v>0</v>
      </c>
      <c r="AW903" s="140">
        <f>AT903-6</f>
        <v>-6</v>
      </c>
      <c r="AX903" s="145">
        <f>IF(AT903&gt;6,AR903,"")</f>
      </c>
      <c r="AY903" s="141">
        <f>IF(AU903&gt;6,AS903-AW903,"")</f>
      </c>
      <c r="AZ903" s="145">
        <f>IF(AR903&lt;=6,"")</f>
      </c>
      <c r="BA903" s="141">
        <f>IF(AR903&lt;=6,"")</f>
      </c>
      <c r="BB903" s="145">
        <f>IF(AX903&gt;6,AU903-6,"")</f>
        <v>-6</v>
      </c>
      <c r="BC903" s="141"/>
      <c r="BD903" s="145">
        <f>SUM(J903:J906)</f>
        <v>0</v>
      </c>
      <c r="BE903" s="145">
        <f>BD903-V903</f>
        <v>0</v>
      </c>
      <c r="BF903" s="141">
        <f>SUM(K903:K906)</f>
        <v>0</v>
      </c>
      <c r="BG903" s="156">
        <f>BF903-W903</f>
        <v>0</v>
      </c>
      <c r="BH903" s="142" t="e">
        <f>IF(#REF!="ÜCRETLİ ÖĞRT.",#REF!,0)</f>
        <v>#REF!</v>
      </c>
      <c r="BI903" s="142" t="e">
        <f>IF(#REF!="OKUL DIŞI GÖR.",#REF!,0)</f>
        <v>#REF!</v>
      </c>
      <c r="BJ903" s="137">
        <f>IF(B903="Müdür","20",IF(B903="Müdür Vekili","20",IF(B903="Müdür Başyardımcısı","20",IF(B903="Müdür Yardımcısı","18",0))))</f>
        <v>0</v>
      </c>
      <c r="BK903" s="137">
        <f>IF(B903="Müdür","20",IF(B903="Müdür Vekili","20",IF(B903="Müdür Başyardımcısı","20",IF(B903="Müdür Yardımcısı","18",0))))</f>
        <v>0</v>
      </c>
      <c r="BL903" s="137">
        <f>IF(B903="Müdür","30",IF(B903="Müdür Vekili","30",IF(B903="Müdür Başyardımcısı","30",IF(B903="Müdür Yardımcısı","18",IF(B903="Müdür Yardımcısı(Y)","22",0)))))</f>
        <v>0</v>
      </c>
      <c r="BM903" s="137">
        <f>IF(B903="Müdür","25",IF(B903="Müdür Vekili","25",IF(B903="Müdür Başyardımcısı","25",IF(B903="Müdür Yardımcısı","20",0))))</f>
        <v>0</v>
      </c>
      <c r="BN903" s="137">
        <f>IF(B903="Müdür","25",IF(B903="Müdür Vekili","25",IF(B903="Müdür Başyardımcısı","25",IF(B903="Müdür Yardımcısı","20",0))))</f>
        <v>0</v>
      </c>
      <c r="BO903" s="137">
        <f>IF(B903="Müdür","30",IF(B903="Müdür Vekili","30",IF(B903="Müdür Başyardımcısı","30",IF(B903="Müdür Yardımcısı","18",IF(B903="Müdür Yardımcısı(Y)","22",0)))))</f>
        <v>0</v>
      </c>
      <c r="BP903" s="137">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4"/>
      <c r="AQ904" s="141"/>
      <c r="AR904" s="145"/>
      <c r="AS904" s="141"/>
      <c r="AT904" s="153"/>
      <c r="AU904" s="145"/>
      <c r="AV904" s="141"/>
      <c r="AW904" s="140"/>
      <c r="AX904" s="145"/>
      <c r="AY904" s="141"/>
      <c r="AZ904" s="145"/>
      <c r="BA904" s="141"/>
      <c r="BB904" s="145"/>
      <c r="BC904" s="141"/>
      <c r="BD904" s="145"/>
      <c r="BE904" s="145"/>
      <c r="BF904" s="141"/>
      <c r="BG904" s="156"/>
      <c r="BH904" s="143"/>
      <c r="BI904" s="143"/>
      <c r="BJ904" s="138"/>
      <c r="BK904" s="138"/>
      <c r="BL904" s="138"/>
      <c r="BM904" s="138"/>
      <c r="BN904" s="138"/>
      <c r="BO904" s="138"/>
      <c r="BP904" s="138"/>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4"/>
      <c r="AQ905" s="141"/>
      <c r="AR905" s="145"/>
      <c r="AS905" s="141"/>
      <c r="AT905" s="153"/>
      <c r="AU905" s="145"/>
      <c r="AV905" s="141"/>
      <c r="AW905" s="140"/>
      <c r="AX905" s="145"/>
      <c r="AY905" s="141"/>
      <c r="AZ905" s="145"/>
      <c r="BA905" s="141"/>
      <c r="BB905" s="145"/>
      <c r="BC905" s="141"/>
      <c r="BD905" s="145"/>
      <c r="BE905" s="145"/>
      <c r="BF905" s="141"/>
      <c r="BG905" s="156"/>
      <c r="BH905" s="143"/>
      <c r="BI905" s="143"/>
      <c r="BJ905" s="138"/>
      <c r="BK905" s="138"/>
      <c r="BL905" s="138"/>
      <c r="BM905" s="138"/>
      <c r="BN905" s="138"/>
      <c r="BO905" s="138"/>
      <c r="BP905" s="138"/>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4"/>
      <c r="AQ906" s="141"/>
      <c r="AR906" s="145"/>
      <c r="AS906" s="141"/>
      <c r="AT906" s="153"/>
      <c r="AU906" s="145"/>
      <c r="AV906" s="141"/>
      <c r="AW906" s="140"/>
      <c r="AX906" s="145"/>
      <c r="AY906" s="141"/>
      <c r="AZ906" s="145"/>
      <c r="BA906" s="141"/>
      <c r="BB906" s="145"/>
      <c r="BC906" s="141"/>
      <c r="BD906" s="145"/>
      <c r="BE906" s="145"/>
      <c r="BF906" s="141"/>
      <c r="BG906" s="156"/>
      <c r="BH906" s="143"/>
      <c r="BI906" s="143"/>
      <c r="BJ906" s="138"/>
      <c r="BK906" s="138"/>
      <c r="BL906" s="138"/>
      <c r="BM906" s="138"/>
      <c r="BN906" s="138"/>
      <c r="BO906" s="138"/>
      <c r="BP906" s="138"/>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4"/>
      <c r="AQ907" s="141"/>
      <c r="AR907" s="145"/>
      <c r="AS907" s="141"/>
      <c r="AT907" s="153"/>
      <c r="AU907" s="145"/>
      <c r="AV907" s="141"/>
      <c r="AW907" s="140"/>
      <c r="AX907" s="145"/>
      <c r="AY907" s="141"/>
      <c r="AZ907" s="145"/>
      <c r="BA907" s="141"/>
      <c r="BB907" s="145"/>
      <c r="BC907" s="141"/>
      <c r="BD907" s="145"/>
      <c r="BE907" s="145"/>
      <c r="BF907" s="141"/>
      <c r="BG907" s="156"/>
      <c r="BH907" s="143"/>
      <c r="BI907" s="143"/>
      <c r="BJ907" s="138"/>
      <c r="BK907" s="138"/>
      <c r="BL907" s="138"/>
      <c r="BM907" s="138"/>
      <c r="BN907" s="138"/>
      <c r="BO907" s="138"/>
      <c r="BP907" s="138"/>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4"/>
      <c r="AQ908" s="141"/>
      <c r="AR908" s="145"/>
      <c r="AS908" s="141"/>
      <c r="AT908" s="153"/>
      <c r="AU908" s="145"/>
      <c r="AV908" s="141"/>
      <c r="AW908" s="140"/>
      <c r="AX908" s="145"/>
      <c r="AY908" s="141"/>
      <c r="AZ908" s="145"/>
      <c r="BA908" s="141"/>
      <c r="BB908" s="145"/>
      <c r="BC908" s="141"/>
      <c r="BD908" s="145"/>
      <c r="BE908" s="145"/>
      <c r="BF908" s="141"/>
      <c r="BG908" s="156"/>
      <c r="BH908" s="143"/>
      <c r="BI908" s="143"/>
      <c r="BJ908" s="138"/>
      <c r="BK908" s="138"/>
      <c r="BL908" s="138"/>
      <c r="BM908" s="138"/>
      <c r="BN908" s="138"/>
      <c r="BO908" s="138"/>
      <c r="BP908" s="138"/>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4"/>
      <c r="AQ909" s="141"/>
      <c r="AR909" s="145"/>
      <c r="AS909" s="141"/>
      <c r="AT909" s="153"/>
      <c r="AU909" s="145"/>
      <c r="AV909" s="141"/>
      <c r="AW909" s="140"/>
      <c r="AX909" s="145"/>
      <c r="AY909" s="141"/>
      <c r="AZ909" s="145"/>
      <c r="BA909" s="141"/>
      <c r="BB909" s="145"/>
      <c r="BC909" s="141"/>
      <c r="BD909" s="145"/>
      <c r="BE909" s="145"/>
      <c r="BF909" s="141"/>
      <c r="BG909" s="156"/>
      <c r="BH909" s="144"/>
      <c r="BI909" s="144"/>
      <c r="BJ909" s="139"/>
      <c r="BK909" s="139"/>
      <c r="BL909" s="139"/>
      <c r="BM909" s="139"/>
      <c r="BN909" s="139"/>
      <c r="BO909" s="139"/>
      <c r="BP909" s="139"/>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4">
        <f>IF(SUM(J910:J913)&lt;=6,SUM(J910:J913),IF(SUM(J910:J913)&gt;=6,"6",0))</f>
        <v>0</v>
      </c>
      <c r="AQ910" s="141">
        <f>IF(AP910&gt;=6,0,IF(SUM(K910:K913)&lt;=6,SUM(K910:K913),IF(SUM(K910:K913)&gt;=6,"6",0)))</f>
        <v>0</v>
      </c>
      <c r="AR910" s="145">
        <f>AP910</f>
        <v>0</v>
      </c>
      <c r="AS910" s="141">
        <f>AQ910</f>
        <v>0</v>
      </c>
      <c r="AT910" s="153">
        <f>AR910+AS910</f>
        <v>0</v>
      </c>
      <c r="AU910" s="145">
        <f>IF(AT910&lt;=6,AR910,"")</f>
        <v>0</v>
      </c>
      <c r="AV910" s="141">
        <f>IF(AT910&lt;=6,AS910,"")</f>
        <v>0</v>
      </c>
      <c r="AW910" s="140">
        <f>AT910-6</f>
        <v>-6</v>
      </c>
      <c r="AX910" s="145">
        <f>IF(AT910&gt;6,AR910,"")</f>
      </c>
      <c r="AY910" s="141">
        <f>IF(AU910&gt;6,AS910-AW910,"")</f>
      </c>
      <c r="AZ910" s="145">
        <f>IF(AR910&lt;=6,"")</f>
      </c>
      <c r="BA910" s="141">
        <f>IF(AR910&lt;=6,"")</f>
      </c>
      <c r="BB910" s="145">
        <f>IF(AX910&gt;6,AU910-6,"")</f>
        <v>-6</v>
      </c>
      <c r="BC910" s="141"/>
      <c r="BD910" s="145">
        <f>SUM(J910:J913)</f>
        <v>0</v>
      </c>
      <c r="BE910" s="145">
        <f>BD910-V910</f>
        <v>0</v>
      </c>
      <c r="BF910" s="141">
        <f>SUM(K910:K913)</f>
        <v>0</v>
      </c>
      <c r="BG910" s="156">
        <f>BF910-W910</f>
        <v>0</v>
      </c>
      <c r="BH910" s="142" t="e">
        <f>IF(#REF!="ÜCRETLİ ÖĞRT.",#REF!,0)</f>
        <v>#REF!</v>
      </c>
      <c r="BI910" s="142" t="e">
        <f>IF(#REF!="OKUL DIŞI GÖR.",#REF!,0)</f>
        <v>#REF!</v>
      </c>
      <c r="BJ910" s="137">
        <f>IF(B910="Müdür","20",IF(B910="Müdür Vekili","20",IF(B910="Müdür Başyardımcısı","20",IF(B910="Müdür Yardımcısı","18",0))))</f>
        <v>0</v>
      </c>
      <c r="BK910" s="137">
        <f>IF(B910="Müdür","20",IF(B910="Müdür Vekili","20",IF(B910="Müdür Başyardımcısı","20",IF(B910="Müdür Yardımcısı","18",0))))</f>
        <v>0</v>
      </c>
      <c r="BL910" s="137">
        <f>IF(B910="Müdür","30",IF(B910="Müdür Vekili","30",IF(B910="Müdür Başyardımcısı","30",IF(B910="Müdür Yardımcısı","18",IF(B910="Müdür Yardımcısı(Y)","22",0)))))</f>
        <v>0</v>
      </c>
      <c r="BM910" s="137">
        <f>IF(B910="Müdür","25",IF(B910="Müdür Vekili","25",IF(B910="Müdür Başyardımcısı","25",IF(B910="Müdür Yardımcısı","20",0))))</f>
        <v>0</v>
      </c>
      <c r="BN910" s="137">
        <f>IF(B910="Müdür","25",IF(B910="Müdür Vekili","25",IF(B910="Müdür Başyardımcısı","25",IF(B910="Müdür Yardımcısı","20",0))))</f>
        <v>0</v>
      </c>
      <c r="BO910" s="137">
        <f>IF(B910="Müdür","30",IF(B910="Müdür Vekili","30",IF(B910="Müdür Başyardımcısı","30",IF(B910="Müdür Yardımcısı","18",IF(B910="Müdür Yardımcısı(Y)","22",0)))))</f>
        <v>0</v>
      </c>
      <c r="BP910" s="137">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4"/>
      <c r="AQ911" s="141"/>
      <c r="AR911" s="145"/>
      <c r="AS911" s="141"/>
      <c r="AT911" s="153"/>
      <c r="AU911" s="145"/>
      <c r="AV911" s="141"/>
      <c r="AW911" s="140"/>
      <c r="AX911" s="145"/>
      <c r="AY911" s="141"/>
      <c r="AZ911" s="145"/>
      <c r="BA911" s="141"/>
      <c r="BB911" s="145"/>
      <c r="BC911" s="141"/>
      <c r="BD911" s="145"/>
      <c r="BE911" s="145"/>
      <c r="BF911" s="141"/>
      <c r="BG911" s="156"/>
      <c r="BH911" s="143"/>
      <c r="BI911" s="143"/>
      <c r="BJ911" s="138"/>
      <c r="BK911" s="138"/>
      <c r="BL911" s="138"/>
      <c r="BM911" s="138"/>
      <c r="BN911" s="138"/>
      <c r="BO911" s="138"/>
      <c r="BP911" s="138"/>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4"/>
      <c r="AQ912" s="141"/>
      <c r="AR912" s="145"/>
      <c r="AS912" s="141"/>
      <c r="AT912" s="153"/>
      <c r="AU912" s="145"/>
      <c r="AV912" s="141"/>
      <c r="AW912" s="140"/>
      <c r="AX912" s="145"/>
      <c r="AY912" s="141"/>
      <c r="AZ912" s="145"/>
      <c r="BA912" s="141"/>
      <c r="BB912" s="145"/>
      <c r="BC912" s="141"/>
      <c r="BD912" s="145"/>
      <c r="BE912" s="145"/>
      <c r="BF912" s="141"/>
      <c r="BG912" s="156"/>
      <c r="BH912" s="143"/>
      <c r="BI912" s="143"/>
      <c r="BJ912" s="138"/>
      <c r="BK912" s="138"/>
      <c r="BL912" s="138"/>
      <c r="BM912" s="138"/>
      <c r="BN912" s="138"/>
      <c r="BO912" s="138"/>
      <c r="BP912" s="138"/>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4"/>
      <c r="AQ913" s="141"/>
      <c r="AR913" s="145"/>
      <c r="AS913" s="141"/>
      <c r="AT913" s="153"/>
      <c r="AU913" s="145"/>
      <c r="AV913" s="141"/>
      <c r="AW913" s="140"/>
      <c r="AX913" s="145"/>
      <c r="AY913" s="141"/>
      <c r="AZ913" s="145"/>
      <c r="BA913" s="141"/>
      <c r="BB913" s="145"/>
      <c r="BC913" s="141"/>
      <c r="BD913" s="145"/>
      <c r="BE913" s="145"/>
      <c r="BF913" s="141"/>
      <c r="BG913" s="156"/>
      <c r="BH913" s="143"/>
      <c r="BI913" s="143"/>
      <c r="BJ913" s="138"/>
      <c r="BK913" s="138"/>
      <c r="BL913" s="138"/>
      <c r="BM913" s="138"/>
      <c r="BN913" s="138"/>
      <c r="BO913" s="138"/>
      <c r="BP913" s="138"/>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4"/>
      <c r="AQ914" s="141"/>
      <c r="AR914" s="145"/>
      <c r="AS914" s="141"/>
      <c r="AT914" s="153"/>
      <c r="AU914" s="145"/>
      <c r="AV914" s="141"/>
      <c r="AW914" s="140"/>
      <c r="AX914" s="145"/>
      <c r="AY914" s="141"/>
      <c r="AZ914" s="145"/>
      <c r="BA914" s="141"/>
      <c r="BB914" s="145"/>
      <c r="BC914" s="141"/>
      <c r="BD914" s="145"/>
      <c r="BE914" s="145"/>
      <c r="BF914" s="141"/>
      <c r="BG914" s="156"/>
      <c r="BH914" s="143"/>
      <c r="BI914" s="143"/>
      <c r="BJ914" s="138"/>
      <c r="BK914" s="138"/>
      <c r="BL914" s="138"/>
      <c r="BM914" s="138"/>
      <c r="BN914" s="138"/>
      <c r="BO914" s="138"/>
      <c r="BP914" s="138"/>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4"/>
      <c r="AQ915" s="141"/>
      <c r="AR915" s="145"/>
      <c r="AS915" s="141"/>
      <c r="AT915" s="153"/>
      <c r="AU915" s="145"/>
      <c r="AV915" s="141"/>
      <c r="AW915" s="140"/>
      <c r="AX915" s="145"/>
      <c r="AY915" s="141"/>
      <c r="AZ915" s="145"/>
      <c r="BA915" s="141"/>
      <c r="BB915" s="145"/>
      <c r="BC915" s="141"/>
      <c r="BD915" s="145"/>
      <c r="BE915" s="145"/>
      <c r="BF915" s="141"/>
      <c r="BG915" s="156"/>
      <c r="BH915" s="143"/>
      <c r="BI915" s="143"/>
      <c r="BJ915" s="138"/>
      <c r="BK915" s="138"/>
      <c r="BL915" s="138"/>
      <c r="BM915" s="138"/>
      <c r="BN915" s="138"/>
      <c r="BO915" s="138"/>
      <c r="BP915" s="138"/>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4"/>
      <c r="AQ916" s="141"/>
      <c r="AR916" s="145"/>
      <c r="AS916" s="141"/>
      <c r="AT916" s="153"/>
      <c r="AU916" s="145"/>
      <c r="AV916" s="141"/>
      <c r="AW916" s="140"/>
      <c r="AX916" s="145"/>
      <c r="AY916" s="141"/>
      <c r="AZ916" s="145"/>
      <c r="BA916" s="141"/>
      <c r="BB916" s="145"/>
      <c r="BC916" s="141"/>
      <c r="BD916" s="145"/>
      <c r="BE916" s="145"/>
      <c r="BF916" s="141"/>
      <c r="BG916" s="156"/>
      <c r="BH916" s="144"/>
      <c r="BI916" s="144"/>
      <c r="BJ916" s="139"/>
      <c r="BK916" s="139"/>
      <c r="BL916" s="139"/>
      <c r="BM916" s="139"/>
      <c r="BN916" s="139"/>
      <c r="BO916" s="139"/>
      <c r="BP916" s="139"/>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4">
        <f>IF(SUM(J917:J920)&lt;=6,SUM(J917:J920),IF(SUM(J917:J920)&gt;=6,"6",0))</f>
        <v>0</v>
      </c>
      <c r="AQ917" s="141">
        <f>IF(AP917&gt;=6,0,IF(SUM(K917:K920)&lt;=6,SUM(K917:K920),IF(SUM(K917:K920)&gt;=6,"6",0)))</f>
        <v>0</v>
      </c>
      <c r="AR917" s="145">
        <f>AP917</f>
        <v>0</v>
      </c>
      <c r="AS917" s="141">
        <f>AQ917</f>
        <v>0</v>
      </c>
      <c r="AT917" s="153">
        <f>AR917+AS917</f>
        <v>0</v>
      </c>
      <c r="AU917" s="145">
        <f>IF(AT917&lt;=6,AR917,"")</f>
        <v>0</v>
      </c>
      <c r="AV917" s="141">
        <f>IF(AT917&lt;=6,AS917,"")</f>
        <v>0</v>
      </c>
      <c r="AW917" s="140">
        <f>AT917-6</f>
        <v>-6</v>
      </c>
      <c r="AX917" s="145">
        <f>IF(AT917&gt;6,AR917,"")</f>
      </c>
      <c r="AY917" s="141">
        <f>IF(AU917&gt;6,AS917-AW917,"")</f>
      </c>
      <c r="AZ917" s="145">
        <f>IF(AR917&lt;=6,"")</f>
      </c>
      <c r="BA917" s="141">
        <f>IF(AR917&lt;=6,"")</f>
      </c>
      <c r="BB917" s="145">
        <f>IF(AX917&gt;6,AU917-6,"")</f>
        <v>-6</v>
      </c>
      <c r="BC917" s="141"/>
      <c r="BD917" s="145">
        <f>SUM(J917:J920)</f>
        <v>0</v>
      </c>
      <c r="BE917" s="145">
        <f>BD917-V917</f>
        <v>0</v>
      </c>
      <c r="BF917" s="141">
        <f>SUM(K917:K920)</f>
        <v>0</v>
      </c>
      <c r="BG917" s="156">
        <f>BF917-W917</f>
        <v>0</v>
      </c>
      <c r="BH917" s="142" t="e">
        <f>IF(#REF!="ÜCRETLİ ÖĞRT.",#REF!,0)</f>
        <v>#REF!</v>
      </c>
      <c r="BI917" s="142" t="e">
        <f>IF(#REF!="OKUL DIŞI GÖR.",#REF!,0)</f>
        <v>#REF!</v>
      </c>
      <c r="BJ917" s="137">
        <f>IF(B917="Müdür","20",IF(B917="Müdür Vekili","20",IF(B917="Müdür Başyardımcısı","20",IF(B917="Müdür Yardımcısı","18",0))))</f>
        <v>0</v>
      </c>
      <c r="BK917" s="137">
        <f>IF(B917="Müdür","20",IF(B917="Müdür Vekili","20",IF(B917="Müdür Başyardımcısı","20",IF(B917="Müdür Yardımcısı","18",0))))</f>
        <v>0</v>
      </c>
      <c r="BL917" s="137">
        <f>IF(B917="Müdür","30",IF(B917="Müdür Vekili","30",IF(B917="Müdür Başyardımcısı","30",IF(B917="Müdür Yardımcısı","18",IF(B917="Müdür Yardımcısı(Y)","22",0)))))</f>
        <v>0</v>
      </c>
      <c r="BM917" s="137">
        <f>IF(B917="Müdür","25",IF(B917="Müdür Vekili","25",IF(B917="Müdür Başyardımcısı","25",IF(B917="Müdür Yardımcısı","20",0))))</f>
        <v>0</v>
      </c>
      <c r="BN917" s="137">
        <f>IF(B917="Müdür","25",IF(B917="Müdür Vekili","25",IF(B917="Müdür Başyardımcısı","25",IF(B917="Müdür Yardımcısı","20",0))))</f>
        <v>0</v>
      </c>
      <c r="BO917" s="137">
        <f>IF(B917="Müdür","30",IF(B917="Müdür Vekili","30",IF(B917="Müdür Başyardımcısı","30",IF(B917="Müdür Yardımcısı","18",IF(B917="Müdür Yardımcısı(Y)","22",0)))))</f>
        <v>0</v>
      </c>
      <c r="BP917" s="137">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4"/>
      <c r="AQ918" s="141"/>
      <c r="AR918" s="145"/>
      <c r="AS918" s="141"/>
      <c r="AT918" s="153"/>
      <c r="AU918" s="145"/>
      <c r="AV918" s="141"/>
      <c r="AW918" s="140"/>
      <c r="AX918" s="145"/>
      <c r="AY918" s="141"/>
      <c r="AZ918" s="145"/>
      <c r="BA918" s="141"/>
      <c r="BB918" s="145"/>
      <c r="BC918" s="141"/>
      <c r="BD918" s="145"/>
      <c r="BE918" s="145"/>
      <c r="BF918" s="141"/>
      <c r="BG918" s="156"/>
      <c r="BH918" s="143"/>
      <c r="BI918" s="143"/>
      <c r="BJ918" s="138"/>
      <c r="BK918" s="138"/>
      <c r="BL918" s="138"/>
      <c r="BM918" s="138"/>
      <c r="BN918" s="138"/>
      <c r="BO918" s="138"/>
      <c r="BP918" s="138"/>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4"/>
      <c r="AQ919" s="141"/>
      <c r="AR919" s="145"/>
      <c r="AS919" s="141"/>
      <c r="AT919" s="153"/>
      <c r="AU919" s="145"/>
      <c r="AV919" s="141"/>
      <c r="AW919" s="140"/>
      <c r="AX919" s="145"/>
      <c r="AY919" s="141"/>
      <c r="AZ919" s="145"/>
      <c r="BA919" s="141"/>
      <c r="BB919" s="145"/>
      <c r="BC919" s="141"/>
      <c r="BD919" s="145"/>
      <c r="BE919" s="145"/>
      <c r="BF919" s="141"/>
      <c r="BG919" s="156"/>
      <c r="BH919" s="143"/>
      <c r="BI919" s="143"/>
      <c r="BJ919" s="138"/>
      <c r="BK919" s="138"/>
      <c r="BL919" s="138"/>
      <c r="BM919" s="138"/>
      <c r="BN919" s="138"/>
      <c r="BO919" s="138"/>
      <c r="BP919" s="138"/>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4"/>
      <c r="AQ920" s="141"/>
      <c r="AR920" s="145"/>
      <c r="AS920" s="141"/>
      <c r="AT920" s="153"/>
      <c r="AU920" s="145"/>
      <c r="AV920" s="141"/>
      <c r="AW920" s="140"/>
      <c r="AX920" s="145"/>
      <c r="AY920" s="141"/>
      <c r="AZ920" s="145"/>
      <c r="BA920" s="141"/>
      <c r="BB920" s="145"/>
      <c r="BC920" s="141"/>
      <c r="BD920" s="145"/>
      <c r="BE920" s="145"/>
      <c r="BF920" s="141"/>
      <c r="BG920" s="156"/>
      <c r="BH920" s="143"/>
      <c r="BI920" s="143"/>
      <c r="BJ920" s="138"/>
      <c r="BK920" s="138"/>
      <c r="BL920" s="138"/>
      <c r="BM920" s="138"/>
      <c r="BN920" s="138"/>
      <c r="BO920" s="138"/>
      <c r="BP920" s="138"/>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4"/>
      <c r="AQ921" s="141"/>
      <c r="AR921" s="145"/>
      <c r="AS921" s="141"/>
      <c r="AT921" s="153"/>
      <c r="AU921" s="145"/>
      <c r="AV921" s="141"/>
      <c r="AW921" s="140"/>
      <c r="AX921" s="145"/>
      <c r="AY921" s="141"/>
      <c r="AZ921" s="145"/>
      <c r="BA921" s="141"/>
      <c r="BB921" s="145"/>
      <c r="BC921" s="141"/>
      <c r="BD921" s="145"/>
      <c r="BE921" s="145"/>
      <c r="BF921" s="141"/>
      <c r="BG921" s="156"/>
      <c r="BH921" s="143"/>
      <c r="BI921" s="143"/>
      <c r="BJ921" s="138"/>
      <c r="BK921" s="138"/>
      <c r="BL921" s="138"/>
      <c r="BM921" s="138"/>
      <c r="BN921" s="138"/>
      <c r="BO921" s="138"/>
      <c r="BP921" s="138"/>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4"/>
      <c r="AQ922" s="141"/>
      <c r="AR922" s="145"/>
      <c r="AS922" s="141"/>
      <c r="AT922" s="153"/>
      <c r="AU922" s="145"/>
      <c r="AV922" s="141"/>
      <c r="AW922" s="140"/>
      <c r="AX922" s="145"/>
      <c r="AY922" s="141"/>
      <c r="AZ922" s="145"/>
      <c r="BA922" s="141"/>
      <c r="BB922" s="145"/>
      <c r="BC922" s="141"/>
      <c r="BD922" s="145"/>
      <c r="BE922" s="145"/>
      <c r="BF922" s="141"/>
      <c r="BG922" s="156"/>
      <c r="BH922" s="143"/>
      <c r="BI922" s="143"/>
      <c r="BJ922" s="138"/>
      <c r="BK922" s="138"/>
      <c r="BL922" s="138"/>
      <c r="BM922" s="138"/>
      <c r="BN922" s="138"/>
      <c r="BO922" s="138"/>
      <c r="BP922" s="138"/>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4"/>
      <c r="AQ923" s="141"/>
      <c r="AR923" s="145"/>
      <c r="AS923" s="141"/>
      <c r="AT923" s="153"/>
      <c r="AU923" s="145"/>
      <c r="AV923" s="141"/>
      <c r="AW923" s="140"/>
      <c r="AX923" s="145"/>
      <c r="AY923" s="141"/>
      <c r="AZ923" s="145"/>
      <c r="BA923" s="141"/>
      <c r="BB923" s="145"/>
      <c r="BC923" s="141"/>
      <c r="BD923" s="145"/>
      <c r="BE923" s="145"/>
      <c r="BF923" s="141"/>
      <c r="BG923" s="156"/>
      <c r="BH923" s="144"/>
      <c r="BI923" s="144"/>
      <c r="BJ923" s="139"/>
      <c r="BK923" s="139"/>
      <c r="BL923" s="139"/>
      <c r="BM923" s="139"/>
      <c r="BN923" s="139"/>
      <c r="BO923" s="139"/>
      <c r="BP923" s="139"/>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9"/>
      <c r="D925" s="12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84:L190"/>
    <mergeCell ref="V177:V183"/>
    <mergeCell ref="U168:U174"/>
    <mergeCell ref="V168:V174"/>
    <mergeCell ref="N191:N197"/>
    <mergeCell ref="M168:M174"/>
    <mergeCell ref="N168:N174"/>
    <mergeCell ref="L168:L174"/>
    <mergeCell ref="M184:M190"/>
    <mergeCell ref="S177:S183"/>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AM133:AM139"/>
    <mergeCell ref="H133:H139"/>
    <mergeCell ref="BC205:BC211"/>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G161:AG167"/>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P177:P183"/>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C126:C132"/>
    <mergeCell ref="A177:A183"/>
    <mergeCell ref="B177:B183"/>
    <mergeCell ref="C177:C183"/>
    <mergeCell ref="H177:H183"/>
    <mergeCell ref="BA205:BA211"/>
    <mergeCell ref="AC205:AC211"/>
    <mergeCell ref="AD205:AD211"/>
    <mergeCell ref="AF205:AF211"/>
    <mergeCell ref="AD184:AD190"/>
    <mergeCell ref="AE184:AE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J161:AJ167"/>
    <mergeCell ref="AK161:AK167"/>
    <mergeCell ref="AM177:AM183"/>
    <mergeCell ref="Z112:Z118"/>
    <mergeCell ref="AP112:AP118"/>
    <mergeCell ref="AA177:AA183"/>
    <mergeCell ref="AK154:AK160"/>
    <mergeCell ref="AL154:AL160"/>
    <mergeCell ref="AD112:AD118"/>
    <mergeCell ref="AE168:AE174"/>
    <mergeCell ref="AQ112:AQ118"/>
    <mergeCell ref="AD105:AD111"/>
    <mergeCell ref="AM112:AM118"/>
    <mergeCell ref="AN112:AN118"/>
    <mergeCell ref="AA205:AA211"/>
    <mergeCell ref="AB205:AB211"/>
    <mergeCell ref="AE177:AE183"/>
    <mergeCell ref="AF177:AF183"/>
    <mergeCell ref="AA184:AA190"/>
    <mergeCell ref="AA191:AA197"/>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BC112:BC118"/>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Y147:Y153"/>
    <mergeCell ref="X154:X160"/>
    <mergeCell ref="X133:X139"/>
    <mergeCell ref="X140:X146"/>
    <mergeCell ref="X147:X153"/>
    <mergeCell ref="W154:W160"/>
    <mergeCell ref="W112:W118"/>
    <mergeCell ref="X112:X118"/>
    <mergeCell ref="J95:K95"/>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W119:W125"/>
    <mergeCell ref="X126:X132"/>
    <mergeCell ref="U161:U167"/>
    <mergeCell ref="Q177:Q183"/>
    <mergeCell ref="F175:W175"/>
    <mergeCell ref="R168:R174"/>
    <mergeCell ref="T168:T174"/>
    <mergeCell ref="L177:L183"/>
    <mergeCell ref="N177:N183"/>
    <mergeCell ref="S161:S167"/>
    <mergeCell ref="T177:T183"/>
    <mergeCell ref="U177:U183"/>
    <mergeCell ref="Z84:Z90"/>
    <mergeCell ref="AB161:AB167"/>
    <mergeCell ref="AA161:AA167"/>
    <mergeCell ref="Y154:Y160"/>
    <mergeCell ref="AA154:AA160"/>
    <mergeCell ref="AB154:AB160"/>
    <mergeCell ref="AA84:AA90"/>
    <mergeCell ref="AB84:AB90"/>
    <mergeCell ref="Z105:Z111"/>
    <mergeCell ref="Z147:Z153"/>
    <mergeCell ref="AP84:AP90"/>
    <mergeCell ref="Z133:Z139"/>
    <mergeCell ref="Y161:Y167"/>
    <mergeCell ref="Z140:Z146"/>
    <mergeCell ref="AJ84:AJ90"/>
    <mergeCell ref="AC84:AC90"/>
    <mergeCell ref="AD84:AD90"/>
    <mergeCell ref="AE84:AE90"/>
    <mergeCell ref="AF84:AF90"/>
    <mergeCell ref="AM84:AM90"/>
    <mergeCell ref="O98:O104"/>
    <mergeCell ref="AG84:AG90"/>
    <mergeCell ref="S84:S90"/>
    <mergeCell ref="J90:K90"/>
    <mergeCell ref="N84:N90"/>
    <mergeCell ref="J89:K89"/>
    <mergeCell ref="L84:L90"/>
    <mergeCell ref="R84:R90"/>
    <mergeCell ref="O84:O90"/>
    <mergeCell ref="J97:K97"/>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P168:P174"/>
    <mergeCell ref="AP177:AP183"/>
    <mergeCell ref="X177:X183"/>
    <mergeCell ref="Y177:Y183"/>
    <mergeCell ref="Z177:Z183"/>
    <mergeCell ref="AC177:AC183"/>
    <mergeCell ref="AL177:AL183"/>
    <mergeCell ref="AG177:AG183"/>
    <mergeCell ref="AJ177:AJ183"/>
    <mergeCell ref="AB177:AB183"/>
    <mergeCell ref="AD177:AD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Y61:AY67"/>
    <mergeCell ref="AZ61:AZ67"/>
    <mergeCell ref="BB61:BB67"/>
    <mergeCell ref="BF54:BF60"/>
    <mergeCell ref="BB54:BB60"/>
    <mergeCell ref="BC54:BC60"/>
    <mergeCell ref="BD54:BD60"/>
    <mergeCell ref="BF61:BF67"/>
    <mergeCell ref="BA61:BA67"/>
    <mergeCell ref="AZ54:AZ60"/>
    <mergeCell ref="AQ84:AQ90"/>
    <mergeCell ref="V184:V190"/>
    <mergeCell ref="AT84:AT90"/>
    <mergeCell ref="AM75:AM81"/>
    <mergeCell ref="AP75:AP81"/>
    <mergeCell ref="P184:P190"/>
    <mergeCell ref="Q184:Q190"/>
    <mergeCell ref="R184:R190"/>
    <mergeCell ref="Y84:Y90"/>
    <mergeCell ref="AR84:AR90"/>
    <mergeCell ref="B184:B190"/>
    <mergeCell ref="C184:C190"/>
    <mergeCell ref="D184:D190"/>
    <mergeCell ref="H184:H190"/>
    <mergeCell ref="AL84:AL90"/>
    <mergeCell ref="AK84:AK90"/>
    <mergeCell ref="X168:X174"/>
    <mergeCell ref="Z161:Z167"/>
    <mergeCell ref="O177:O183"/>
    <mergeCell ref="S98:S104"/>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AS84:AS90"/>
    <mergeCell ref="BE75:BE81"/>
    <mergeCell ref="BF84:BF90"/>
    <mergeCell ref="AZ75:AZ81"/>
    <mergeCell ref="BA75:BA81"/>
    <mergeCell ref="BB84:BB90"/>
    <mergeCell ref="BC84:BC90"/>
    <mergeCell ref="BA84:BA90"/>
    <mergeCell ref="AY75:AY81"/>
    <mergeCell ref="BD75:BD81"/>
    <mergeCell ref="BE84:BE90"/>
    <mergeCell ref="AV84:AV90"/>
    <mergeCell ref="AW84:AW90"/>
    <mergeCell ref="AX84:AX90"/>
    <mergeCell ref="AN154:AN160"/>
    <mergeCell ref="AU84:AU90"/>
    <mergeCell ref="AV91:AV97"/>
    <mergeCell ref="AW91:AW97"/>
    <mergeCell ref="AT91:AT97"/>
    <mergeCell ref="AU91:AU97"/>
    <mergeCell ref="AY68:AY74"/>
    <mergeCell ref="AY84:AY90"/>
    <mergeCell ref="AZ84:AZ90"/>
    <mergeCell ref="BF68:BF74"/>
    <mergeCell ref="BG68:BG74"/>
    <mergeCell ref="BB68:BB74"/>
    <mergeCell ref="BC68:BC74"/>
    <mergeCell ref="AZ68:AZ74"/>
    <mergeCell ref="BF75:BF81"/>
    <mergeCell ref="BD84:BD90"/>
    <mergeCell ref="AX54:AX60"/>
    <mergeCell ref="BG84:BG90"/>
    <mergeCell ref="AQ68:AQ74"/>
    <mergeCell ref="AR68:AR74"/>
    <mergeCell ref="AS68:AS74"/>
    <mergeCell ref="AT68:AT74"/>
    <mergeCell ref="AU68:AU74"/>
    <mergeCell ref="BA68:BA74"/>
    <mergeCell ref="AV68:AV74"/>
    <mergeCell ref="AW68:AW74"/>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47:AX53"/>
    <mergeCell ref="AY47:AY53"/>
    <mergeCell ref="AZ47:AZ53"/>
    <mergeCell ref="AU47:AU53"/>
    <mergeCell ref="AV47:AV53"/>
    <mergeCell ref="AW47:AW53"/>
    <mergeCell ref="AY54:AY60"/>
    <mergeCell ref="BA47:BA53"/>
    <mergeCell ref="BB47:BB53"/>
    <mergeCell ref="BC47:BC53"/>
    <mergeCell ref="BD47:BD53"/>
    <mergeCell ref="BE47:BE53"/>
    <mergeCell ref="BA54:BA60"/>
    <mergeCell ref="AP47:AP53"/>
    <mergeCell ref="AQ47:AQ53"/>
    <mergeCell ref="AR47:AR53"/>
    <mergeCell ref="AS47:AS53"/>
    <mergeCell ref="AT47:AT53"/>
    <mergeCell ref="C36:C39"/>
    <mergeCell ref="C40:C46"/>
    <mergeCell ref="L36:L39"/>
    <mergeCell ref="W47:W53"/>
    <mergeCell ref="N47:N53"/>
    <mergeCell ref="A36:A39"/>
    <mergeCell ref="B36:B39"/>
    <mergeCell ref="A40:A46"/>
    <mergeCell ref="B40:B46"/>
    <mergeCell ref="D40:D46"/>
    <mergeCell ref="J44:K44"/>
    <mergeCell ref="J45:K45"/>
    <mergeCell ref="J46:K46"/>
    <mergeCell ref="H40:H46"/>
    <mergeCell ref="O47:O53"/>
    <mergeCell ref="V47:V53"/>
    <mergeCell ref="P47:P53"/>
    <mergeCell ref="V36:W38"/>
    <mergeCell ref="E36:G38"/>
    <mergeCell ref="H47:H53"/>
    <mergeCell ref="M47:M53"/>
    <mergeCell ref="J51:K51"/>
    <mergeCell ref="J52:K52"/>
    <mergeCell ref="J53:K53"/>
    <mergeCell ref="M40:M46"/>
    <mergeCell ref="M36:M39"/>
    <mergeCell ref="AN36:AN39"/>
    <mergeCell ref="P36:P39"/>
    <mergeCell ref="AG36:AG38"/>
    <mergeCell ref="AF36:AF38"/>
    <mergeCell ref="Z36:Z38"/>
    <mergeCell ref="AG40:AG46"/>
    <mergeCell ref="Z40:Z46"/>
    <mergeCell ref="AL36:AL38"/>
    <mergeCell ref="AL40:AL46"/>
    <mergeCell ref="AC36:AC38"/>
    <mergeCell ref="X36:Y38"/>
    <mergeCell ref="AJ36:AK38"/>
    <mergeCell ref="X40:X46"/>
    <mergeCell ref="AC40:AC46"/>
    <mergeCell ref="AD40:AD46"/>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B35:AM35"/>
    <mergeCell ref="AK40:AK46"/>
    <mergeCell ref="AN40:AN46"/>
    <mergeCell ref="AQ40:AQ46"/>
    <mergeCell ref="AE40:AE46"/>
    <mergeCell ref="AP40:AP46"/>
    <mergeCell ref="BG40:BG46"/>
    <mergeCell ref="BF40:BF46"/>
    <mergeCell ref="AU40:AU46"/>
    <mergeCell ref="BD40:BD46"/>
    <mergeCell ref="BC40:BC46"/>
    <mergeCell ref="AY40:AY46"/>
    <mergeCell ref="AW40:AW46"/>
    <mergeCell ref="BE40:BE46"/>
    <mergeCell ref="BA40:BA46"/>
    <mergeCell ref="AV40:AV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A68:A74"/>
    <mergeCell ref="A75:A81"/>
    <mergeCell ref="B75:B81"/>
    <mergeCell ref="C75:C81"/>
    <mergeCell ref="D75:D81"/>
    <mergeCell ref="J79:K79"/>
    <mergeCell ref="J80:K80"/>
    <mergeCell ref="J81:K81"/>
    <mergeCell ref="AB75:AB81"/>
    <mergeCell ref="Z75:Z81"/>
    <mergeCell ref="AA75:AA81"/>
    <mergeCell ref="M105:M111"/>
    <mergeCell ref="R91:R97"/>
    <mergeCell ref="Q105:Q111"/>
    <mergeCell ref="R75:R81"/>
    <mergeCell ref="S75:S81"/>
    <mergeCell ref="T75:T81"/>
    <mergeCell ref="T91:T97"/>
    <mergeCell ref="T98:T104"/>
    <mergeCell ref="S91:S97"/>
    <mergeCell ref="AA68:AA74"/>
    <mergeCell ref="AG68:AG74"/>
    <mergeCell ref="AC68:AC74"/>
    <mergeCell ref="W91:W97"/>
    <mergeCell ref="W75:W81"/>
    <mergeCell ref="Y75:Y81"/>
    <mergeCell ref="AC75:AC81"/>
    <mergeCell ref="Z91:Z97"/>
    <mergeCell ref="L75:L81"/>
    <mergeCell ref="U68:U74"/>
    <mergeCell ref="V68:V74"/>
    <mergeCell ref="O68:O74"/>
    <mergeCell ref="P68:P74"/>
    <mergeCell ref="N75:N81"/>
    <mergeCell ref="R68:R74"/>
    <mergeCell ref="S68:S74"/>
    <mergeCell ref="T68:T74"/>
    <mergeCell ref="V75:V81"/>
    <mergeCell ref="Q154:Q160"/>
    <mergeCell ref="R105:R111"/>
    <mergeCell ref="T84:T90"/>
    <mergeCell ref="M84:M90"/>
    <mergeCell ref="Y140:Y146"/>
    <mergeCell ref="V105:V111"/>
    <mergeCell ref="U84:U90"/>
    <mergeCell ref="V84:V90"/>
    <mergeCell ref="T105:T111"/>
    <mergeCell ref="N105:N111"/>
    <mergeCell ref="V154:V160"/>
    <mergeCell ref="L98:L104"/>
    <mergeCell ref="L154:L160"/>
    <mergeCell ref="M154:M160"/>
    <mergeCell ref="T154:T160"/>
    <mergeCell ref="U154:U160"/>
    <mergeCell ref="S154:S160"/>
    <mergeCell ref="P154:P160"/>
    <mergeCell ref="R154:R160"/>
    <mergeCell ref="P147:P153"/>
    <mergeCell ref="AA147:AA153"/>
    <mergeCell ref="AB147:AB153"/>
    <mergeCell ref="W147:W153"/>
    <mergeCell ref="R147:R153"/>
    <mergeCell ref="U147:U153"/>
    <mergeCell ref="Q147:Q153"/>
    <mergeCell ref="S147:S153"/>
    <mergeCell ref="L147:L153"/>
    <mergeCell ref="M147:M153"/>
    <mergeCell ref="J151:K151"/>
    <mergeCell ref="J152:K152"/>
    <mergeCell ref="J153:K153"/>
    <mergeCell ref="H154:H160"/>
    <mergeCell ref="J158:K158"/>
    <mergeCell ref="Q140:Q146"/>
    <mergeCell ref="AL140:AL146"/>
    <mergeCell ref="R140:R146"/>
    <mergeCell ref="S140:S146"/>
    <mergeCell ref="T140:T146"/>
    <mergeCell ref="U140:U146"/>
    <mergeCell ref="AB140:AB146"/>
    <mergeCell ref="W140:W146"/>
    <mergeCell ref="AD140:AD146"/>
    <mergeCell ref="H75:H81"/>
    <mergeCell ref="M75:M81"/>
    <mergeCell ref="V140:V146"/>
    <mergeCell ref="P75:P81"/>
    <mergeCell ref="N140:N146"/>
    <mergeCell ref="O140:O146"/>
    <mergeCell ref="P140:P146"/>
    <mergeCell ref="P112:P118"/>
    <mergeCell ref="P119:P125"/>
    <mergeCell ref="P84:P90"/>
    <mergeCell ref="P91:P97"/>
    <mergeCell ref="U91:U97"/>
    <mergeCell ref="S105:S111"/>
    <mergeCell ref="U75:U81"/>
    <mergeCell ref="AE75:AE81"/>
    <mergeCell ref="AD75:AD81"/>
    <mergeCell ref="X84:X90"/>
    <mergeCell ref="Q84:Q90"/>
    <mergeCell ref="X75:X81"/>
    <mergeCell ref="P105:P11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P98:P104"/>
    <mergeCell ref="B98:B104"/>
    <mergeCell ref="C98:C104"/>
    <mergeCell ref="C112:C118"/>
    <mergeCell ref="B105:B111"/>
    <mergeCell ref="B112:B118"/>
    <mergeCell ref="Q112:Q118"/>
    <mergeCell ref="D98:D104"/>
    <mergeCell ref="D112:D118"/>
    <mergeCell ref="J116:K116"/>
    <mergeCell ref="H112:H118"/>
    <mergeCell ref="C140:C146"/>
    <mergeCell ref="S112:S118"/>
    <mergeCell ref="Q119:Q125"/>
    <mergeCell ref="M119:M125"/>
    <mergeCell ref="L112:L118"/>
    <mergeCell ref="L119:L125"/>
    <mergeCell ref="O112:O118"/>
    <mergeCell ref="R112:R118"/>
    <mergeCell ref="M112:M118"/>
    <mergeCell ref="D126:D132"/>
    <mergeCell ref="O168:O174"/>
    <mergeCell ref="H140:H146"/>
    <mergeCell ref="L140:L146"/>
    <mergeCell ref="D140:D146"/>
    <mergeCell ref="J144:K144"/>
    <mergeCell ref="J145:K145"/>
    <mergeCell ref="J146:K146"/>
    <mergeCell ref="O147:O153"/>
    <mergeCell ref="D147:D153"/>
    <mergeCell ref="H147:H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AK412:AK418"/>
    <mergeCell ref="AL412:AL418"/>
    <mergeCell ref="AM412:AM418"/>
    <mergeCell ref="AN412:AN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AZ551:AZ557"/>
    <mergeCell ref="BA551:BA557"/>
    <mergeCell ref="AP551:AP557"/>
    <mergeCell ref="AQ551:AQ557"/>
    <mergeCell ref="AR551:AR557"/>
    <mergeCell ref="AS551:AS557"/>
    <mergeCell ref="AX551:AX557"/>
    <mergeCell ref="AY551:AY557"/>
    <mergeCell ref="AT551:AT557"/>
    <mergeCell ref="AU551:AU557"/>
    <mergeCell ref="A586:A592"/>
    <mergeCell ref="Y551:Y557"/>
    <mergeCell ref="B586:B592"/>
    <mergeCell ref="C586:C592"/>
    <mergeCell ref="M586:M592"/>
    <mergeCell ref="N586:N592"/>
    <mergeCell ref="W551:W557"/>
    <mergeCell ref="X551:X557"/>
    <mergeCell ref="Q551:Q557"/>
    <mergeCell ref="R551:R557"/>
    <mergeCell ref="AV551:AV557"/>
    <mergeCell ref="AW551:AW557"/>
    <mergeCell ref="AG551:AG557"/>
    <mergeCell ref="AJ551:AJ557"/>
    <mergeCell ref="AE551:AE557"/>
    <mergeCell ref="AF551:AF557"/>
    <mergeCell ref="AK551:AK557"/>
    <mergeCell ref="AL551:AL557"/>
    <mergeCell ref="AM551:AM557"/>
    <mergeCell ref="AN551:AN557"/>
    <mergeCell ref="D586:D592"/>
    <mergeCell ref="H586:H592"/>
    <mergeCell ref="BH551:BH557"/>
    <mergeCell ref="BI551:BI557"/>
    <mergeCell ref="BB551:BB557"/>
    <mergeCell ref="BC551:BC557"/>
    <mergeCell ref="BD551:BD557"/>
    <mergeCell ref="BE551:BE557"/>
    <mergeCell ref="BG551:BG557"/>
    <mergeCell ref="BF551:BF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J586:AJ592"/>
    <mergeCell ref="BA586:BA592"/>
    <mergeCell ref="AP586:AP592"/>
    <mergeCell ref="AQ586:AQ592"/>
    <mergeCell ref="AR586:AR592"/>
    <mergeCell ref="AS586:AS592"/>
    <mergeCell ref="AW586:AW592"/>
    <mergeCell ref="AK586:AK592"/>
    <mergeCell ref="AL586:AL592"/>
    <mergeCell ref="AU586:AU592"/>
    <mergeCell ref="V593:V599"/>
    <mergeCell ref="S593:S599"/>
    <mergeCell ref="T593:T599"/>
    <mergeCell ref="Y593:Y599"/>
    <mergeCell ref="Z593:Z599"/>
    <mergeCell ref="AU593:AU599"/>
    <mergeCell ref="AE586:AE592"/>
    <mergeCell ref="AF586:AF592"/>
    <mergeCell ref="AG586:AG592"/>
    <mergeCell ref="AZ586:AZ592"/>
    <mergeCell ref="W586:W592"/>
    <mergeCell ref="X586:X592"/>
    <mergeCell ref="AM586:AM592"/>
    <mergeCell ref="AN586:AN592"/>
    <mergeCell ref="AA586:AA592"/>
    <mergeCell ref="AB586:AB592"/>
    <mergeCell ref="AX586:AX592"/>
    <mergeCell ref="AY586:AY592"/>
    <mergeCell ref="AT586:AT592"/>
    <mergeCell ref="P593:P599"/>
    <mergeCell ref="Q593:Q599"/>
    <mergeCell ref="R593:R599"/>
    <mergeCell ref="U593:U599"/>
    <mergeCell ref="A593:A599"/>
    <mergeCell ref="AV586:AV592"/>
    <mergeCell ref="B593:B599"/>
    <mergeCell ref="C593:C599"/>
    <mergeCell ref="M593:M599"/>
    <mergeCell ref="N593:N599"/>
    <mergeCell ref="O593:O599"/>
    <mergeCell ref="BH586:BH592"/>
    <mergeCell ref="BI586:BI592"/>
    <mergeCell ref="BB586:BB592"/>
    <mergeCell ref="BC586:BC592"/>
    <mergeCell ref="BD586:BD592"/>
    <mergeCell ref="BE586:BE592"/>
    <mergeCell ref="BF586:BF592"/>
    <mergeCell ref="BG586:BG592"/>
    <mergeCell ref="AT593:AT599"/>
    <mergeCell ref="J597:K597"/>
    <mergeCell ref="J598:K598"/>
    <mergeCell ref="J599:K599"/>
    <mergeCell ref="L593:L599"/>
    <mergeCell ref="D593:D599"/>
    <mergeCell ref="H593:H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M628:M634"/>
    <mergeCell ref="R628:R634"/>
    <mergeCell ref="S628:S634"/>
    <mergeCell ref="O628:O634"/>
    <mergeCell ref="P628:P634"/>
    <mergeCell ref="Q628:Q634"/>
    <mergeCell ref="AS621:AS627"/>
    <mergeCell ref="AT621:AT627"/>
    <mergeCell ref="U628:U634"/>
    <mergeCell ref="N628:N634"/>
    <mergeCell ref="AK621:AK627"/>
    <mergeCell ref="AL621:AL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BF628:BF634"/>
    <mergeCell ref="AD628:AD634"/>
    <mergeCell ref="J641:K641"/>
    <mergeCell ref="L635:L641"/>
    <mergeCell ref="BC628:BC634"/>
    <mergeCell ref="AZ628:AZ634"/>
    <mergeCell ref="BA628:BA634"/>
    <mergeCell ref="BB628:BB634"/>
    <mergeCell ref="M635:M641"/>
    <mergeCell ref="N635:N641"/>
    <mergeCell ref="AY628:AY634"/>
    <mergeCell ref="A635:A641"/>
    <mergeCell ref="B635:B641"/>
    <mergeCell ref="C635:C641"/>
    <mergeCell ref="BD628:BD634"/>
    <mergeCell ref="BE628:BE634"/>
    <mergeCell ref="D635:D641"/>
    <mergeCell ref="H635:H641"/>
    <mergeCell ref="J639:K639"/>
    <mergeCell ref="J640:K640"/>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J645:AJ651"/>
    <mergeCell ref="AY645:AY651"/>
    <mergeCell ref="AN645:AN651"/>
    <mergeCell ref="AP645:AP651"/>
    <mergeCell ref="AU645:AU651"/>
    <mergeCell ref="AS645:AS651"/>
    <mergeCell ref="AT645:AT651"/>
    <mergeCell ref="AQ645:AQ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AX687:AX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AN687:AN693"/>
    <mergeCell ref="BC694:BC700"/>
    <mergeCell ref="AZ694:AZ700"/>
    <mergeCell ref="BA694:BA700"/>
    <mergeCell ref="BB694:BB700"/>
    <mergeCell ref="AU694:AU700"/>
    <mergeCell ref="AY694:AY700"/>
    <mergeCell ref="AV694:AV700"/>
    <mergeCell ref="AW694:AW700"/>
    <mergeCell ref="AX694:AX700"/>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W746:W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P347:BP353"/>
    <mergeCell ref="BP363:BP369"/>
    <mergeCell ref="BN412:BN418"/>
    <mergeCell ref="BO412:BO418"/>
    <mergeCell ref="BO405:BO411"/>
    <mergeCell ref="BP412:BP418"/>
    <mergeCell ref="BO354:BO360"/>
    <mergeCell ref="BP354:BP360"/>
    <mergeCell ref="BO363:BO369"/>
    <mergeCell ref="BP405:BP411"/>
    <mergeCell ref="BP333:BP339"/>
    <mergeCell ref="BN340:BN346"/>
    <mergeCell ref="BO340:BO346"/>
    <mergeCell ref="BP340:BP346"/>
    <mergeCell ref="BN333:BN339"/>
    <mergeCell ref="BO333:BO339"/>
    <mergeCell ref="BM419:BM425"/>
    <mergeCell ref="BN419:BN425"/>
    <mergeCell ref="BO419:BO425"/>
    <mergeCell ref="BP419:BP425"/>
    <mergeCell ref="BM354:BM360"/>
    <mergeCell ref="BL363:BL369"/>
    <mergeCell ref="BM363:BM369"/>
    <mergeCell ref="BM405:BM411"/>
    <mergeCell ref="BN405:BN411"/>
    <mergeCell ref="BO347:BO353"/>
    <mergeCell ref="BN363:BN369"/>
    <mergeCell ref="BK363:BK369"/>
    <mergeCell ref="BJ405:BJ411"/>
    <mergeCell ref="BK405:BK411"/>
    <mergeCell ref="BM412:BM418"/>
    <mergeCell ref="BL412:BL418"/>
    <mergeCell ref="BL405:BL411"/>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19:BL425"/>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L645:BL651"/>
    <mergeCell ref="BM645:BM651"/>
    <mergeCell ref="BO635:BO641"/>
    <mergeCell ref="BP635:BP641"/>
    <mergeCell ref="BN680:BN686"/>
    <mergeCell ref="BN645:BN651"/>
    <mergeCell ref="BO645:BO651"/>
    <mergeCell ref="BP645:BP651"/>
    <mergeCell ref="BO680:BO686"/>
    <mergeCell ref="BP680:BP686"/>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ismail uyar</cp:lastModifiedBy>
  <cp:lastPrinted>2015-11-04T08:24:01Z</cp:lastPrinted>
  <dcterms:created xsi:type="dcterms:W3CDTF">2003-11-19T11:19:43Z</dcterms:created>
  <dcterms:modified xsi:type="dcterms:W3CDTF">2018-11-14T12:24:24Z</dcterms:modified>
  <cp:category/>
  <cp:version/>
  <cp:contentType/>
  <cp:contentStatus/>
</cp:coreProperties>
</file>